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activeTab="2"/>
  </bookViews>
  <sheets>
    <sheet name="табела 1-приходи и примања" sheetId="1" r:id="rId1"/>
    <sheet name="табела 2-фин.план" sheetId="2" r:id="rId2"/>
    <sheet name="табела 3-Извори финансирања" sheetId="3" r:id="rId3"/>
  </sheets>
  <externalReferences>
    <externalReference r:id="rId6"/>
    <externalReference r:id="rId7"/>
  </externalReferences>
  <definedNames>
    <definedName name="Programi">OFFSET('[2]spisak'!$C$11:$C$30,0,0,COUNTA('[2]spisak'!$C$11:$C$30),1)</definedName>
    <definedName name="spisak">'[1]Списак капиталних пројеката'!$D$8:$D$17</definedName>
  </definedNames>
  <calcPr fullCalcOnLoad="1"/>
</workbook>
</file>

<file path=xl/sharedStrings.xml><?xml version="1.0" encoding="utf-8"?>
<sst xmlns="http://schemas.openxmlformats.org/spreadsheetml/2006/main" count="363" uniqueCount="265">
  <si>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</si>
  <si>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</si>
  <si>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</si>
  <si>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</si>
  <si>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</si>
  <si>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</si>
  <si>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</si>
  <si>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Помоћ у медицинском лечењу запосленог или члана уже породице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</si>
  <si>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</si>
  <si>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</si>
  <si>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</si>
  <si>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</si>
  <si>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</si>
  <si>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</si>
  <si>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</si>
  <si>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</si>
  <si>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</si>
  <si>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</si>
  <si>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</si>
  <si>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</si>
  <si>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</si>
  <si>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</si>
  <si>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</si>
  <si>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</si>
  <si>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</si>
  <si>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</si>
  <si>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</si>
  <si>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</si>
  <si>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</si>
  <si>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</si>
  <si>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</si>
  <si>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</si>
  <si>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</si>
  <si>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посебне намене</t>
  </si>
  <si>
    <t>Зграде и грађевински објекти</t>
  </si>
  <si>
    <t>Машине и опрема</t>
  </si>
  <si>
    <t>Земљиште</t>
  </si>
  <si>
    <t>Дотације невладиним организацијама</t>
  </si>
  <si>
    <t>Остали порези</t>
  </si>
  <si>
    <t>Обавезне таксе</t>
  </si>
  <si>
    <t>Назив директног буџетског корисника:</t>
  </si>
  <si>
    <t>Конто</t>
  </si>
  <si>
    <t>Опис</t>
  </si>
  <si>
    <t>УКУПНО</t>
  </si>
  <si>
    <t>УКУПНО:</t>
  </si>
  <si>
    <t>Назив индиректног буџетског корисника:</t>
  </si>
  <si>
    <t>Шифра корисника</t>
  </si>
  <si>
    <t>Опрема за саобраћај</t>
  </si>
  <si>
    <t>Залихе робе за даљу продају</t>
  </si>
  <si>
    <t>Опис извора</t>
  </si>
  <si>
    <t>Награде запосленима и остали посебни расходи</t>
  </si>
  <si>
    <t>Текуће поправке и одржавање</t>
  </si>
  <si>
    <t>Материјали за одржавање хигијене и угоститељство</t>
  </si>
  <si>
    <t>Порези, обавезне таксе и казне</t>
  </si>
  <si>
    <t>Плате, додаци и накнаде запослених</t>
  </si>
  <si>
    <t>Нематеријална имовина</t>
  </si>
  <si>
    <r>
      <t>Напомена</t>
    </r>
    <r>
      <rPr>
        <sz val="10"/>
        <color indexed="10"/>
        <rFont val="Arial"/>
        <family val="2"/>
      </rPr>
      <t>: ПОПУЊАВАТИ САМО БЕЛА ПОЉА У ПОСЕБНОМ ДЕЛУ јер су у ОПШТЕМ унете формуле које сумирају износе у ПОСЕБНОМ ДЕЛУ; у случају да недостаје конто у ПОСЕБНОМ ДЕЛУ , после додавања пажљиво проверити збир !</t>
    </r>
  </si>
  <si>
    <t>1. OПШТИ ДЕО</t>
  </si>
  <si>
    <t>Издаци из осталих извора</t>
  </si>
  <si>
    <t>Укупно</t>
  </si>
  <si>
    <t>Расходи за запослене</t>
  </si>
  <si>
    <t>Накнаде у натури давања запосленима</t>
  </si>
  <si>
    <t>Накнаде трошкова за запослене</t>
  </si>
  <si>
    <t>Коришћење роба и услуга</t>
  </si>
  <si>
    <t>Остали расходи</t>
  </si>
  <si>
    <t>Новчане казне и пенали по решењу судова</t>
  </si>
  <si>
    <t>Основна средства</t>
  </si>
  <si>
    <t>Залихе</t>
  </si>
  <si>
    <t>Природна имовина</t>
  </si>
  <si>
    <t>2. ПОСЕБНИ ДЕО</t>
  </si>
  <si>
    <t>РАСХОДИ ЗА ЗАПОСЛЕНЕ</t>
  </si>
  <si>
    <t>Поклони за децу запослених</t>
  </si>
  <si>
    <t>Превоз на посао и са посла (маркица)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</si>
  <si>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</si>
  <si>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</si>
  <si>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</si>
  <si>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</si>
  <si>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</si>
  <si>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</si>
  <si>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</si>
  <si>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Накнаде трошкова за превоз на посао и са посла</t>
  </si>
  <si>
    <t>Бонуси за државне празнике</t>
  </si>
  <si>
    <t>Накнаде члановима комисија</t>
  </si>
  <si>
    <t>КОРИШЂЕЊЕ РОБА И УСЛУГА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</si>
  <si>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</si>
  <si>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</si>
  <si>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</si>
  <si>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</si>
  <si>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</si>
  <si>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</si>
  <si>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</si>
  <si>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</si>
  <si>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</si>
  <si>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</si>
  <si>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</si>
  <si>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</si>
  <si>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</si>
  <si>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</si>
  <si>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</si>
  <si>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</si>
  <si>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</si>
  <si>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</si>
  <si>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Осигурање зграда</t>
  </si>
  <si>
    <t>Осигурање возила</t>
  </si>
  <si>
    <t>Закуп стамбеног простора</t>
  </si>
  <si>
    <t>Закуп нестамбеног простора</t>
  </si>
  <si>
    <t>Закуп осталог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</si>
  <si>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</si>
  <si>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</si>
  <si>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</si>
  <si>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</si>
  <si>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</si>
  <si>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</si>
  <si>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</si>
  <si>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</si>
  <si>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Услуге превођења</t>
  </si>
  <si>
    <t>Остале административне услуге</t>
  </si>
  <si>
    <t>Услуге за израду софтвера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</si>
  <si>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</si>
  <si>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</si>
  <si>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</si>
  <si>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</si>
  <si>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</si>
  <si>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штампања билтена</t>
  </si>
  <si>
    <t>Услуге штампања часописа</t>
  </si>
  <si>
    <t>Услуге штампања публикација</t>
  </si>
  <si>
    <t>Медијске услуге радија и телевизије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</si>
  <si>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</si>
  <si>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</si>
  <si>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</si>
  <si>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</si>
  <si>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</si>
  <si>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</si>
  <si>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</si>
  <si>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Услуге очувања животне средине</t>
  </si>
  <si>
    <t>Геодетске услуге</t>
  </si>
  <si>
    <t>Зидарски радови</t>
  </si>
  <si>
    <t>Столарски радови</t>
  </si>
  <si>
    <t>Молерски радови</t>
  </si>
  <si>
    <t>Радови на централном грејању</t>
  </si>
  <si>
    <t>Електричне инсталације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</si>
  <si>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</si>
  <si>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</si>
  <si>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</si>
  <si>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</si>
  <si>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</si>
  <si>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</si>
  <si>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</si>
  <si>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</si>
  <si>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</si>
  <si>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</si>
  <si>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</si>
  <si>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</si>
  <si>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</si>
  <si>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Дизел гориво</t>
  </si>
  <si>
    <t>Мазива</t>
  </si>
  <si>
    <t>Остали материјал за превозна средства</t>
  </si>
  <si>
    <t>Хемијска средства за чишћење</t>
  </si>
  <si>
    <t>Инвентар за одржавање хигијене</t>
  </si>
  <si>
    <t>ОСТАЛИ РАСХОДИ</t>
  </si>
  <si>
    <t>Дотације невладиним организаџијама</t>
  </si>
  <si>
    <t>Стални порез на имовину</t>
  </si>
  <si>
    <t>Порез на робу</t>
  </si>
  <si>
    <t>Порез на услуге</t>
  </si>
  <si>
    <t>Регистрација возила</t>
  </si>
  <si>
    <t>Републичке таксе</t>
  </si>
  <si>
    <t>Општинске таксе</t>
  </si>
  <si>
    <t>Судске таксе</t>
  </si>
  <si>
    <t>ОСНОВНА СРЕДСТВА</t>
  </si>
  <si>
    <t xml:space="preserve">Пројектно планирање </t>
  </si>
  <si>
    <t>Планирање и праћење објекта</t>
  </si>
  <si>
    <t>Аутомобили</t>
  </si>
  <si>
    <t>Компјутерски софтвер</t>
  </si>
  <si>
    <t>ЗАЛИХЕ</t>
  </si>
  <si>
    <t>ПРИРОДНА ИМОВИНА</t>
  </si>
  <si>
    <t xml:space="preserve">Набавка земљишта </t>
  </si>
  <si>
    <t>Побољшања земљишта</t>
  </si>
  <si>
    <t>Назив Функционалне класификације:</t>
  </si>
  <si>
    <t>Шифра функције</t>
  </si>
  <si>
    <t>Шифра извора финансирања</t>
  </si>
  <si>
    <t>01-Приходи из буџета</t>
  </si>
  <si>
    <t>03-Социјални доприноси</t>
  </si>
  <si>
    <t>04-Сопствени приходи буџетских корисника</t>
  </si>
  <si>
    <t>05-Донације од иностраних земаља</t>
  </si>
  <si>
    <t>06-Донације од међународних организација</t>
  </si>
  <si>
    <t>07-Донације од осталих нивоа власти</t>
  </si>
  <si>
    <t>08-Донације од невладиних организација и појединаца</t>
  </si>
  <si>
    <t>09-Примања од продаје нефинансијске имовине</t>
  </si>
  <si>
    <t>10-Примања од домаћих задуживања</t>
  </si>
  <si>
    <t>11-Примања од иностраних задуживања</t>
  </si>
  <si>
    <t>12-Примања од отплате датих кредита и продаје финансијске имовине</t>
  </si>
  <si>
    <t>13-Нераспоређени вишак прихода из ранијих година</t>
  </si>
  <si>
    <t>14-Неутрошена средства од приватизације из ранијих година</t>
  </si>
  <si>
    <t>15-Неутрошена средства  донација из ранијих година</t>
  </si>
  <si>
    <t xml:space="preserve">Напомена: </t>
  </si>
  <si>
    <t>ОДГОВОРНО ЛИЦЕ</t>
  </si>
  <si>
    <t>Редни
 број</t>
  </si>
  <si>
    <t>Ек.класификац.
 прихода на 6. нивоу</t>
  </si>
  <si>
    <t>Опис прихода</t>
  </si>
  <si>
    <t>Шифра
 извора</t>
  </si>
  <si>
    <t>Правни основ остварења прихода</t>
  </si>
  <si>
    <t xml:space="preserve">    M.П.</t>
  </si>
  <si>
    <t>Циљана вредност (2019)</t>
  </si>
  <si>
    <t>Средства из буџета 2019. година</t>
  </si>
  <si>
    <t>У овој табели буџетски корисници би требали утврдити све изворе прихода за финансирање својих активности, укључујући и буџетска средства (у складу са буџетским ограничењима датим у Упутству за припрему буџета), сопствене изворе прихода, трансфер од физичких и правних лица и остале изворе средстава, уколико их има.</t>
  </si>
  <si>
    <t>Циљана вредност (2020)</t>
  </si>
  <si>
    <t>Средства из буџета 2020. година</t>
  </si>
  <si>
    <t>Планирани износ
 у 2018. години</t>
  </si>
  <si>
    <t>Циљана вредност (2021)</t>
  </si>
  <si>
    <t>Планирани износ
 у 2018. години (после првог ребаланса)</t>
  </si>
  <si>
    <t xml:space="preserve">Пројектовано извршење до краја 2018. године (са преузетим обавезама)
</t>
  </si>
  <si>
    <t>Средства из буџета 2021. година</t>
  </si>
  <si>
    <t>Одобрена средства у базној години -( први ребаланс - 2018)</t>
  </si>
  <si>
    <t>ГРАД БОР</t>
  </si>
  <si>
    <t>СРЕДЊЕ ОБРАЗОВАЊЕ</t>
  </si>
  <si>
    <t>ЕКОНОМСКО - ТРГОВИНСКА ШКОЛА БОР</t>
  </si>
  <si>
    <t>01</t>
  </si>
  <si>
    <t>04</t>
  </si>
  <si>
    <t>16</t>
  </si>
  <si>
    <t>08</t>
  </si>
  <si>
    <t>Приход из буџета града Бора</t>
  </si>
  <si>
    <t>Донације</t>
  </si>
  <si>
    <t>Сопствени приходи</t>
  </si>
  <si>
    <t>Родитељски динар</t>
  </si>
  <si>
    <t>Јубиларне нграде</t>
  </si>
  <si>
    <t>Осигурање опреме</t>
  </si>
  <si>
    <t>Трошкови путовања ученика на такмичњењ</t>
  </si>
  <si>
    <t>Остале услуге штампе</t>
  </si>
  <si>
    <t>Радови на водоводу и канализацији</t>
  </si>
  <si>
    <t xml:space="preserve">Остасле услуге и материјали за текуће поправке </t>
  </si>
  <si>
    <t>Текуће поправке и одржавање опреме за образовање</t>
  </si>
  <si>
    <t>Материјал за образовање и усавршавање запослених</t>
  </si>
  <si>
    <t>Стручна литература</t>
  </si>
  <si>
    <t>Материјал за образовање, културу и спорт</t>
  </si>
  <si>
    <t>Алат и ситан инвентар</t>
  </si>
  <si>
    <t>Остали материјал за посебн намене</t>
  </si>
  <si>
    <t>Казне за кашњење</t>
  </si>
  <si>
    <t>Опрема за образовање</t>
  </si>
  <si>
    <t>Опрема за јавну безбедност</t>
  </si>
  <si>
    <t>Отплата камата и пратећи трошкови задуживања</t>
  </si>
  <si>
    <t>Остале услуге ракламе и пропагане</t>
  </si>
  <si>
    <t>Осигурање запослених у случају незгоде на раду</t>
  </si>
  <si>
    <t>Објава огласа и тендера</t>
  </si>
  <si>
    <t>Услуге образовања</t>
  </si>
  <si>
    <t>Услуге образовања, културе и спорта</t>
  </si>
  <si>
    <t>Књиге у библиотеци</t>
  </si>
  <si>
    <t>Приход индиректних корисника</t>
  </si>
  <si>
    <t>Остали приходи</t>
  </si>
  <si>
    <t>Приходи буџета</t>
  </si>
  <si>
    <t>Закон о основама сист.обрз.</t>
  </si>
  <si>
    <t>У БОРУ,</t>
  </si>
  <si>
    <t xml:space="preserve">У БОРУ,   </t>
  </si>
  <si>
    <t>ЕКОНОМСКО-ТРГОВИНСКА ШКОЛА</t>
  </si>
  <si>
    <t>ЕКОНОМСКО-ТРГОВИНСКА ШКОЛА БОР</t>
  </si>
  <si>
    <t>16-Родитељски динар</t>
  </si>
  <si>
    <r>
      <t>Дана 15.01.2019.</t>
    </r>
    <r>
      <rPr>
        <b/>
        <sz val="8"/>
        <color indexed="8"/>
        <rFont val="Arial"/>
        <family val="2"/>
      </rPr>
      <t xml:space="preserve"> године</t>
    </r>
  </si>
  <si>
    <t>02026</t>
  </si>
  <si>
    <t>Дана 15.01.2019. године</t>
  </si>
  <si>
    <t xml:space="preserve">Табела 3: ПРЕДЛОЖЕНИ ИЗВОРИ ФИНАНСИРАЊА ФИНАНСИЈСКОГ ПЛАНА ЗА 2019. ГОДИНУ  </t>
  </si>
  <si>
    <t>ТАБЕЛА 1 - ПРИХОДИ И ПРИМАЊА БУЏЕТСКОГ КОРИСНИКА ПО ЕКОНОМСКИМ КЛАСИФИКАЦИЈАМА ФИНАНСИЈСКОГ ПЛАНА ЗА 2019</t>
  </si>
  <si>
    <t>Табела 2 - ФИНАНСИЈСКИ ПЛАН ЗА 2019. ГОДИНУ</t>
  </si>
  <si>
    <t>Храна</t>
  </si>
  <si>
    <t>Пиће</t>
  </si>
  <si>
    <t>Здравствена заштита по уговору</t>
  </si>
  <si>
    <t>Трошкови превоза ученика</t>
  </si>
</sst>
</file>

<file path=xl/styles.xml><?xml version="1.0" encoding="utf-8"?>
<styleSheet xmlns="http://schemas.openxmlformats.org/spreadsheetml/2006/main">
  <numFmts count="4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\ &quot;din&quot;;\-#,##0\ &quot;din&quot;"/>
    <numFmt numFmtId="191" formatCode="#,##0\ &quot;din&quot;;[Red]\-#,##0\ &quot;din&quot;"/>
    <numFmt numFmtId="192" formatCode="#,##0.00\ &quot;din&quot;;\-#,##0.00\ &quot;din&quot;"/>
    <numFmt numFmtId="193" formatCode="#,##0.00\ &quot;din&quot;;[Red]\-#,##0.00\ &quot;din&quot;"/>
    <numFmt numFmtId="194" formatCode="_-* #,##0\ &quot;din&quot;_-;\-* #,##0\ &quot;din&quot;_-;_-* &quot;-&quot;\ &quot;din&quot;_-;_-@_-"/>
    <numFmt numFmtId="195" formatCode="_-* #,##0\ _d_i_n_-;\-* #,##0\ _d_i_n_-;_-* &quot;-&quot;\ _d_i_n_-;_-@_-"/>
    <numFmt numFmtId="196" formatCode="_-* #,##0.00\ &quot;din&quot;_-;\-* #,##0.00\ &quot;din&quot;_-;_-* &quot;-&quot;??\ &quot;din&quot;_-;_-@_-"/>
    <numFmt numFmtId="197" formatCode="_-* #,##0.00\ _d_i_n_-;\-* #,##0.00\ _d_i_n_-;_-* &quot;-&quot;??\ _d_i_n_-;_-@_-"/>
    <numFmt numFmtId="198" formatCode="#,##0;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241A]d\.\ mmmm\ yyyy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9" fillId="4" borderId="11" xfId="0" applyFont="1" applyFill="1" applyBorder="1" applyAlignment="1">
      <alignment vertical="center" wrapText="1"/>
    </xf>
    <xf numFmtId="4" fontId="8" fillId="4" borderId="1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4" borderId="12" xfId="0" applyFont="1" applyFill="1" applyBorder="1" applyAlignment="1">
      <alignment vertical="center" wrapText="1"/>
    </xf>
    <xf numFmtId="4" fontId="8" fillId="4" borderId="12" xfId="0" applyNumberFormat="1" applyFont="1" applyFill="1" applyBorder="1" applyAlignment="1">
      <alignment vertical="center" wrapText="1"/>
    </xf>
    <xf numFmtId="4" fontId="8" fillId="4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4" fontId="8" fillId="4" borderId="12" xfId="0" applyNumberFormat="1" applyFont="1" applyFill="1" applyBorder="1" applyAlignment="1">
      <alignment vertical="center" wrapText="1"/>
    </xf>
    <xf numFmtId="4" fontId="8" fillId="4" borderId="13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2" fontId="8" fillId="4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vertical="center" wrapText="1"/>
      <protection locked="0"/>
    </xf>
    <xf numFmtId="4" fontId="8" fillId="4" borderId="11" xfId="0" applyNumberFormat="1" applyFont="1" applyFill="1" applyBorder="1" applyAlignment="1" applyProtection="1">
      <alignment vertical="center" wrapText="1"/>
      <protection locked="0"/>
    </xf>
    <xf numFmtId="4" fontId="8" fillId="4" borderId="15" xfId="0" applyNumberFormat="1" applyFont="1" applyFill="1" applyBorder="1" applyAlignment="1" applyProtection="1">
      <alignment vertical="center" wrapText="1"/>
      <protection locked="0"/>
    </xf>
    <xf numFmtId="0" fontId="8" fillId="4" borderId="12" xfId="0" applyFont="1" applyFill="1" applyBorder="1" applyAlignment="1" applyProtection="1">
      <alignment vertical="center" wrapText="1"/>
      <protection locked="0"/>
    </xf>
    <xf numFmtId="0" fontId="9" fillId="4" borderId="12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vertical="center" wrapText="1"/>
      <protection locked="0"/>
    </xf>
    <xf numFmtId="4" fontId="8" fillId="4" borderId="12" xfId="0" applyNumberFormat="1" applyFont="1" applyFill="1" applyBorder="1" applyAlignment="1" applyProtection="1">
      <alignment vertical="center" wrapText="1"/>
      <protection locked="0"/>
    </xf>
    <xf numFmtId="4" fontId="8" fillId="4" borderId="13" xfId="0" applyNumberFormat="1" applyFont="1" applyFill="1" applyBorder="1" applyAlignment="1" applyProtection="1">
      <alignment vertical="center" wrapText="1"/>
      <protection locked="0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4" fontId="10" fillId="0" borderId="12" xfId="0" applyNumberFormat="1" applyFont="1" applyBorder="1" applyAlignment="1" applyProtection="1">
      <alignment vertical="center" wrapText="1"/>
      <protection locked="0"/>
    </xf>
    <xf numFmtId="4" fontId="10" fillId="0" borderId="1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197" fontId="10" fillId="0" borderId="12" xfId="42" applyFont="1" applyBorder="1" applyAlignment="1" applyProtection="1">
      <alignment horizontal="right" vertical="center" wrapText="1"/>
      <protection locked="0"/>
    </xf>
    <xf numFmtId="4" fontId="8" fillId="0" borderId="13" xfId="0" applyNumberFormat="1" applyFont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4" fontId="8" fillId="0" borderId="12" xfId="0" applyNumberFormat="1" applyFont="1" applyFill="1" applyBorder="1" applyAlignment="1" applyProtection="1">
      <alignment vertical="center" wrapText="1"/>
      <protection locked="0"/>
    </xf>
    <xf numFmtId="4" fontId="8" fillId="0" borderId="13" xfId="0" applyNumberFormat="1" applyFont="1" applyFill="1" applyBorder="1" applyAlignment="1" applyProtection="1">
      <alignment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right"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horizontal="right" vertical="center" wrapText="1"/>
      <protection locked="0"/>
    </xf>
    <xf numFmtId="4" fontId="10" fillId="0" borderId="12" xfId="0" applyNumberFormat="1" applyFont="1" applyBorder="1" applyAlignment="1" applyProtection="1">
      <alignment vertical="center" wrapText="1"/>
      <protection locked="0"/>
    </xf>
    <xf numFmtId="4" fontId="10" fillId="0" borderId="13" xfId="0" applyNumberFormat="1" applyFont="1" applyBorder="1" applyAlignment="1" applyProtection="1">
      <alignment vertical="center" wrapText="1"/>
      <protection locked="0"/>
    </xf>
    <xf numFmtId="0" fontId="9" fillId="4" borderId="12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vertical="center" wrapText="1"/>
      <protection locked="0"/>
    </xf>
    <xf numFmtId="4" fontId="8" fillId="4" borderId="12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right"/>
    </xf>
    <xf numFmtId="0" fontId="10" fillId="0" borderId="12" xfId="0" applyFont="1" applyFill="1" applyBorder="1" applyAlignment="1" applyProtection="1">
      <alignment vertical="center" wrapText="1"/>
      <protection locked="0"/>
    </xf>
    <xf numFmtId="4" fontId="3" fillId="0" borderId="12" xfId="0" applyNumberFormat="1" applyFont="1" applyBorder="1" applyAlignment="1">
      <alignment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4" fontId="8" fillId="4" borderId="13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shrinkToFit="1"/>
      <protection/>
    </xf>
    <xf numFmtId="49" fontId="12" fillId="0" borderId="16" xfId="0" applyNumberFormat="1" applyFont="1" applyFill="1" applyBorder="1" applyAlignment="1" applyProtection="1">
      <alignment/>
      <protection/>
    </xf>
    <xf numFmtId="0" fontId="13" fillId="0" borderId="17" xfId="0" applyFont="1" applyFill="1" applyBorder="1" applyAlignment="1" applyProtection="1">
      <alignment shrinkToFit="1"/>
      <protection/>
    </xf>
    <xf numFmtId="1" fontId="13" fillId="0" borderId="16" xfId="0" applyNumberFormat="1" applyFont="1" applyFill="1" applyBorder="1" applyAlignment="1" applyProtection="1">
      <alignment/>
      <protection/>
    </xf>
    <xf numFmtId="49" fontId="13" fillId="0" borderId="17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right"/>
    </xf>
    <xf numFmtId="49" fontId="12" fillId="0" borderId="16" xfId="0" applyNumberFormat="1" applyFont="1" applyFill="1" applyBorder="1" applyAlignment="1" applyProtection="1">
      <alignment wrapText="1"/>
      <protection/>
    </xf>
    <xf numFmtId="49" fontId="12" fillId="0" borderId="17" xfId="0" applyNumberFormat="1" applyFont="1" applyFill="1" applyBorder="1" applyAlignment="1" applyProtection="1">
      <alignment wrapText="1"/>
      <protection/>
    </xf>
    <xf numFmtId="49" fontId="11" fillId="0" borderId="0" xfId="0" applyNumberFormat="1" applyFont="1" applyFill="1" applyBorder="1" applyAlignment="1" applyProtection="1">
      <alignment wrapText="1"/>
      <protection/>
    </xf>
    <xf numFmtId="0" fontId="12" fillId="0" borderId="17" xfId="0" applyFont="1" applyFill="1" applyBorder="1" applyAlignment="1" applyProtection="1">
      <alignment vertical="center" shrinkToFit="1"/>
      <protection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wrapText="1"/>
      <protection/>
    </xf>
    <xf numFmtId="0" fontId="14" fillId="0" borderId="0" xfId="0" applyFont="1" applyAlignment="1">
      <alignment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/>
    </xf>
    <xf numFmtId="4" fontId="14" fillId="33" borderId="12" xfId="0" applyNumberFormat="1" applyFont="1" applyFill="1" applyBorder="1" applyAlignment="1">
      <alignment/>
    </xf>
    <xf numFmtId="0" fontId="15" fillId="0" borderId="12" xfId="66" applyFont="1" applyBorder="1">
      <alignment/>
      <protection/>
    </xf>
    <xf numFmtId="49" fontId="16" fillId="0" borderId="12" xfId="0" applyNumberFormat="1" applyFont="1" applyBorder="1" applyAlignment="1" applyProtection="1">
      <alignment vertical="top" wrapText="1"/>
      <protection/>
    </xf>
    <xf numFmtId="4" fontId="14" fillId="0" borderId="12" xfId="0" applyNumberFormat="1" applyFont="1" applyBorder="1" applyAlignment="1">
      <alignment/>
    </xf>
    <xf numFmtId="4" fontId="15" fillId="0" borderId="21" xfId="0" applyNumberFormat="1" applyFont="1" applyBorder="1" applyAlignment="1" applyProtection="1">
      <alignment wrapText="1"/>
      <protection/>
    </xf>
    <xf numFmtId="0" fontId="0" fillId="0" borderId="0" xfId="66">
      <alignment/>
      <protection/>
    </xf>
    <xf numFmtId="0" fontId="12" fillId="0" borderId="0" xfId="66" applyFont="1" applyAlignment="1">
      <alignment horizontal="right"/>
      <protection/>
    </xf>
    <xf numFmtId="0" fontId="14" fillId="0" borderId="0" xfId="66" applyFont="1">
      <alignment/>
      <protection/>
    </xf>
    <xf numFmtId="0" fontId="15" fillId="34" borderId="22" xfId="66" applyFont="1" applyFill="1" applyBorder="1" applyAlignment="1">
      <alignment horizontal="center" wrapText="1"/>
      <protection/>
    </xf>
    <xf numFmtId="0" fontId="15" fillId="34" borderId="22" xfId="66" applyFont="1" applyFill="1" applyBorder="1" applyAlignment="1">
      <alignment horizontal="center"/>
      <protection/>
    </xf>
    <xf numFmtId="49" fontId="15" fillId="32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66" applyFont="1">
      <alignment/>
      <protection/>
    </xf>
    <xf numFmtId="0" fontId="0" fillId="0" borderId="22" xfId="66" applyBorder="1" applyAlignment="1">
      <alignment horizontal="center"/>
      <protection/>
    </xf>
    <xf numFmtId="0" fontId="0" fillId="0" borderId="22" xfId="66" applyBorder="1">
      <alignment/>
      <protection/>
    </xf>
    <xf numFmtId="4" fontId="0" fillId="0" borderId="23" xfId="66" applyNumberFormat="1" applyBorder="1">
      <alignment/>
      <protection/>
    </xf>
    <xf numFmtId="4" fontId="0" fillId="0" borderId="12" xfId="66" applyNumberFormat="1" applyBorder="1">
      <alignment/>
      <protection/>
    </xf>
    <xf numFmtId="0" fontId="0" fillId="32" borderId="12" xfId="66" applyFill="1" applyBorder="1">
      <alignment/>
      <protection/>
    </xf>
    <xf numFmtId="49" fontId="17" fillId="32" borderId="12" xfId="0" applyNumberFormat="1" applyFont="1" applyFill="1" applyBorder="1" applyAlignment="1" applyProtection="1">
      <alignment horizontal="center" vertical="center" wrapText="1"/>
      <protection/>
    </xf>
    <xf numFmtId="4" fontId="14" fillId="32" borderId="12" xfId="66" applyNumberFormat="1" applyFont="1" applyFill="1" applyBorder="1">
      <alignment/>
      <protection/>
    </xf>
    <xf numFmtId="0" fontId="0" fillId="0" borderId="0" xfId="66" applyFont="1" applyAlignment="1">
      <alignment horizontal="center"/>
      <protection/>
    </xf>
    <xf numFmtId="0" fontId="0" fillId="0" borderId="21" xfId="66" applyBorder="1">
      <alignment/>
      <protection/>
    </xf>
    <xf numFmtId="0" fontId="19" fillId="0" borderId="0" xfId="66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49" fontId="0" fillId="0" borderId="22" xfId="66" applyNumberFormat="1" applyBorder="1">
      <alignment/>
      <protection/>
    </xf>
    <xf numFmtId="0" fontId="0" fillId="0" borderId="22" xfId="66" applyBorder="1" applyAlignment="1">
      <alignment horizontal="justify"/>
      <protection/>
    </xf>
    <xf numFmtId="49" fontId="15" fillId="0" borderId="24" xfId="0" applyNumberFormat="1" applyFont="1" applyBorder="1" applyAlignment="1" applyProtection="1">
      <alignment horizontal="left" vertical="top" wrapText="1"/>
      <protection/>
    </xf>
    <xf numFmtId="49" fontId="15" fillId="0" borderId="25" xfId="0" applyNumberFormat="1" applyFont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" fontId="10" fillId="0" borderId="12" xfId="0" applyNumberFormat="1" applyFont="1" applyFill="1" applyBorder="1" applyAlignment="1" applyProtection="1">
      <alignment vertical="center" wrapText="1"/>
      <protection locked="0"/>
    </xf>
    <xf numFmtId="4" fontId="10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66" applyFill="1" applyBorder="1">
      <alignment/>
      <protection/>
    </xf>
    <xf numFmtId="49" fontId="17" fillId="0" borderId="0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66" applyNumberFormat="1" applyFont="1" applyFill="1" applyBorder="1">
      <alignment/>
      <protection/>
    </xf>
    <xf numFmtId="0" fontId="0" fillId="0" borderId="0" xfId="66" applyFill="1">
      <alignment/>
      <protection/>
    </xf>
    <xf numFmtId="49" fontId="12" fillId="0" borderId="17" xfId="0" applyNumberFormat="1" applyFont="1" applyFill="1" applyBorder="1" applyAlignment="1" applyProtection="1">
      <alignment vertical="center" wrapText="1"/>
      <protection/>
    </xf>
    <xf numFmtId="49" fontId="12" fillId="0" borderId="16" xfId="0" applyNumberFormat="1" applyFont="1" applyFill="1" applyBorder="1" applyAlignment="1" applyProtection="1">
      <alignment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right"/>
    </xf>
    <xf numFmtId="4" fontId="14" fillId="0" borderId="0" xfId="0" applyNumberFormat="1" applyFont="1" applyFill="1" applyBorder="1" applyAlignment="1">
      <alignment/>
    </xf>
    <xf numFmtId="0" fontId="19" fillId="0" borderId="0" xfId="66" applyFont="1" applyBorder="1" applyAlignment="1">
      <alignment horizontal="center" wrapText="1"/>
      <protection/>
    </xf>
    <xf numFmtId="0" fontId="14" fillId="0" borderId="0" xfId="66" applyFont="1" applyAlignment="1">
      <alignment horizontal="center" vertical="center"/>
      <protection/>
    </xf>
    <xf numFmtId="0" fontId="6" fillId="0" borderId="26" xfId="0" applyFont="1" applyBorder="1" applyAlignment="1">
      <alignment horizontal="center" vertical="center" wrapText="1"/>
    </xf>
    <xf numFmtId="49" fontId="17" fillId="0" borderId="0" xfId="0" applyNumberFormat="1" applyFont="1" applyBorder="1" applyAlignment="1" applyProtection="1">
      <alignment horizontal="left" vertical="center" wrapText="1"/>
      <protection/>
    </xf>
    <xf numFmtId="4" fontId="17" fillId="0" borderId="0" xfId="0" applyNumberFormat="1" applyFont="1" applyAlignment="1" applyProtection="1">
      <alignment horizontal="center" wrapText="1"/>
      <protection/>
    </xf>
    <xf numFmtId="49" fontId="17" fillId="0" borderId="0" xfId="0" applyNumberFormat="1" applyFont="1" applyAlignment="1" applyProtection="1">
      <alignment horizontal="left" vertical="top" wrapText="1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49" fontId="15" fillId="0" borderId="12" xfId="0" applyNumberFormat="1" applyFont="1" applyBorder="1" applyAlignment="1" applyProtection="1">
      <alignment horizontal="left" vertical="top" wrapText="1"/>
      <protection/>
    </xf>
    <xf numFmtId="49" fontId="15" fillId="0" borderId="24" xfId="0" applyNumberFormat="1" applyFont="1" applyBorder="1" applyAlignment="1" applyProtection="1">
      <alignment horizontal="left" vertical="top" wrapText="1"/>
      <protection/>
    </xf>
    <xf numFmtId="49" fontId="15" fillId="0" borderId="25" xfId="0" applyNumberFormat="1" applyFont="1" applyBorder="1" applyAlignment="1" applyProtection="1">
      <alignment horizontal="left" vertical="top" wrapText="1"/>
      <protection/>
    </xf>
    <xf numFmtId="0" fontId="15" fillId="0" borderId="24" xfId="66" applyFont="1" applyBorder="1" applyAlignment="1">
      <alignment horizontal="left"/>
      <protection/>
    </xf>
    <xf numFmtId="0" fontId="15" fillId="0" borderId="25" xfId="66" applyFont="1" applyBorder="1" applyAlignment="1">
      <alignment horizontal="left"/>
      <protection/>
    </xf>
    <xf numFmtId="0" fontId="14" fillId="0" borderId="24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0" fillId="0" borderId="0" xfId="0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ан_Елементи за утврђивање зарада у 2007." xfId="65"/>
    <cellStyle name="Нормалан_Остали приходи и примања корисника у 2007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orana\My%20Documents\Downloads\SO%20I%20PREDSEDNIK%202013%20Predlog%20finansijskog%20plana%20za%202013.%20godinu-Z\Prilog%202%20-%20Pregled%20kapitalnih%20projekata-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r%20LER%20Office1\Downloads\Prilog%202%20Pregled%20kapitalnih%20projekata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kcije"/>
      <sheetName val="Списак капиталних пројеката"/>
      <sheetName val="по изворима и контима"/>
      <sheetName val="K3"/>
      <sheetName val="k-4"/>
      <sheetName val="Šifra izvora"/>
      <sheetName val="šifra F-je"/>
      <sheetName val="ipa-šifrarnik"/>
      <sheetName val="Korisnici"/>
      <sheetName val="Sifopss"/>
      <sheetName val="Sifopss (2)"/>
      <sheetName val="SIFOPS"/>
    </sheetNames>
    <sheetDataSet>
      <sheetData sheetId="1">
        <row r="9">
          <cell r="D9" t="str">
            <v> </v>
          </cell>
        </row>
        <row r="10">
          <cell r="D10" t="str">
            <v> </v>
          </cell>
        </row>
        <row r="11">
          <cell r="D11" t="str">
            <v> </v>
          </cell>
        </row>
        <row r="12">
          <cell r="D12" t="str">
            <v> </v>
          </cell>
        </row>
        <row r="13">
          <cell r="D13" t="str">
            <v> </v>
          </cell>
        </row>
        <row r="14">
          <cell r="D14" t="str">
            <v> </v>
          </cell>
        </row>
        <row r="15">
          <cell r="D15" t="str">
            <v> </v>
          </cell>
        </row>
        <row r="16">
          <cell r="D16" t="str">
            <v> </v>
          </cell>
        </row>
        <row r="17">
          <cell r="D17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ak"/>
      <sheetName val="по изворима и контима"/>
      <sheetName val="sifarnik"/>
      <sheetName val="K3"/>
      <sheetName val="ipa-šifrarnik"/>
      <sheetName val="Funkcije"/>
      <sheetName val="korisnici"/>
      <sheetName val="k4"/>
      <sheetName val="izvori"/>
      <sheetName val="projekti"/>
      <sheetName val="prenos"/>
    </sheetNames>
    <sheetDataSet>
      <sheetData sheetId="0">
        <row r="11">
          <cell r="C11" t="str">
            <v>Пројекат Завршни рдови </v>
          </cell>
        </row>
        <row r="20">
          <cell r="C20" t="str">
            <v>Пројекат Завршни рдови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M14" sqref="M14"/>
    </sheetView>
  </sheetViews>
  <sheetFormatPr defaultColWidth="9.140625" defaultRowHeight="12.75"/>
  <cols>
    <col min="1" max="1" width="6.8515625" style="85" customWidth="1"/>
    <col min="2" max="2" width="19.00390625" style="85" customWidth="1"/>
    <col min="3" max="3" width="22.57421875" style="85" customWidth="1"/>
    <col min="4" max="4" width="7.28125" style="85" customWidth="1"/>
    <col min="5" max="5" width="17.421875" style="85" customWidth="1"/>
    <col min="6" max="6" width="25.7109375" style="85" customWidth="1"/>
    <col min="7" max="7" width="12.57421875" style="85" customWidth="1"/>
    <col min="8" max="8" width="12.00390625" style="85" customWidth="1"/>
    <col min="9" max="9" width="11.7109375" style="85" customWidth="1"/>
    <col min="10" max="10" width="12.28125" style="85" customWidth="1"/>
    <col min="11" max="16384" width="9.140625" style="85" customWidth="1"/>
  </cols>
  <sheetData>
    <row r="1" ht="15.75">
      <c r="J1" s="86"/>
    </row>
    <row r="2" spans="1:7" s="87" customFormat="1" ht="34.5" customHeight="1">
      <c r="A2" s="123" t="s">
        <v>259</v>
      </c>
      <c r="B2" s="123"/>
      <c r="C2" s="123"/>
      <c r="D2" s="123"/>
      <c r="E2" s="123"/>
      <c r="F2" s="123"/>
      <c r="G2" s="123"/>
    </row>
    <row r="3" spans="1:7" s="87" customFormat="1" ht="15.75">
      <c r="A3" s="101"/>
      <c r="B3" s="101"/>
      <c r="C3" s="101"/>
      <c r="D3" s="101"/>
      <c r="E3" s="101"/>
      <c r="F3" s="101"/>
      <c r="G3" s="101"/>
    </row>
    <row r="4" spans="1:7" ht="60.75" customHeight="1">
      <c r="A4" s="74"/>
      <c r="B4" s="69" t="s">
        <v>40</v>
      </c>
      <c r="C4" s="118" t="s">
        <v>213</v>
      </c>
      <c r="D4" s="63"/>
      <c r="E4" s="63"/>
      <c r="F4" s="64" t="s">
        <v>46</v>
      </c>
      <c r="G4" s="63"/>
    </row>
    <row r="5" spans="1:7" ht="46.5" customHeight="1">
      <c r="A5" s="74"/>
      <c r="B5" s="70" t="s">
        <v>177</v>
      </c>
      <c r="C5" s="117" t="s">
        <v>214</v>
      </c>
      <c r="D5" s="65"/>
      <c r="E5" s="65"/>
      <c r="F5" s="64" t="s">
        <v>178</v>
      </c>
      <c r="G5" s="66">
        <v>920</v>
      </c>
    </row>
    <row r="6" spans="1:7" ht="62.25" customHeight="1">
      <c r="A6" s="74"/>
      <c r="B6" s="70" t="s">
        <v>45</v>
      </c>
      <c r="C6" s="117" t="s">
        <v>215</v>
      </c>
      <c r="D6" s="72"/>
      <c r="E6" s="72"/>
      <c r="F6" s="64" t="s">
        <v>46</v>
      </c>
      <c r="G6" s="67" t="s">
        <v>256</v>
      </c>
    </row>
    <row r="8" spans="1:10" s="91" customFormat="1" ht="32.25" customHeight="1">
      <c r="A8" s="88" t="s">
        <v>196</v>
      </c>
      <c r="B8" s="88" t="s">
        <v>197</v>
      </c>
      <c r="C8" s="89" t="s">
        <v>198</v>
      </c>
      <c r="D8" s="88" t="s">
        <v>199</v>
      </c>
      <c r="E8" s="89" t="s">
        <v>49</v>
      </c>
      <c r="F8" s="89" t="s">
        <v>200</v>
      </c>
      <c r="G8" s="88" t="s">
        <v>207</v>
      </c>
      <c r="H8" s="90" t="s">
        <v>202</v>
      </c>
      <c r="I8" s="90" t="s">
        <v>205</v>
      </c>
      <c r="J8" s="90" t="s">
        <v>208</v>
      </c>
    </row>
    <row r="9" spans="1:10" ht="37.5" customHeight="1">
      <c r="A9" s="92">
        <v>1</v>
      </c>
      <c r="B9" s="93">
        <v>733121</v>
      </c>
      <c r="C9" s="105" t="s">
        <v>220</v>
      </c>
      <c r="D9" s="104" t="s">
        <v>216</v>
      </c>
      <c r="E9" s="105" t="s">
        <v>248</v>
      </c>
      <c r="F9" s="93" t="s">
        <v>249</v>
      </c>
      <c r="G9" s="94">
        <v>3616000</v>
      </c>
      <c r="H9" s="95">
        <v>4599000</v>
      </c>
      <c r="I9" s="95">
        <v>5025000</v>
      </c>
      <c r="J9" s="95">
        <v>4770000</v>
      </c>
    </row>
    <row r="10" spans="1:10" ht="37.5" customHeight="1">
      <c r="A10" s="92">
        <v>2</v>
      </c>
      <c r="B10" s="93">
        <v>733221</v>
      </c>
      <c r="C10" s="105" t="s">
        <v>220</v>
      </c>
      <c r="D10" s="104" t="s">
        <v>216</v>
      </c>
      <c r="E10" s="105" t="s">
        <v>248</v>
      </c>
      <c r="F10" s="93" t="s">
        <v>249</v>
      </c>
      <c r="G10" s="94">
        <v>150000</v>
      </c>
      <c r="H10" s="95">
        <v>200000</v>
      </c>
      <c r="I10" s="95">
        <v>150000</v>
      </c>
      <c r="J10" s="95">
        <v>150000</v>
      </c>
    </row>
    <row r="11" spans="1:10" ht="37.5" customHeight="1">
      <c r="A11" s="92">
        <v>3</v>
      </c>
      <c r="B11" s="93">
        <v>742371</v>
      </c>
      <c r="C11" s="105" t="s">
        <v>246</v>
      </c>
      <c r="D11" s="104" t="s">
        <v>217</v>
      </c>
      <c r="E11" s="105" t="s">
        <v>222</v>
      </c>
      <c r="F11" s="93" t="s">
        <v>249</v>
      </c>
      <c r="G11" s="94">
        <v>514000</v>
      </c>
      <c r="H11" s="95">
        <v>495000</v>
      </c>
      <c r="I11" s="95">
        <v>480000</v>
      </c>
      <c r="J11" s="95">
        <v>587000</v>
      </c>
    </row>
    <row r="12" spans="1:10" ht="36.75" customHeight="1">
      <c r="A12" s="92">
        <v>4</v>
      </c>
      <c r="B12" s="93">
        <v>742372</v>
      </c>
      <c r="C12" s="105" t="s">
        <v>246</v>
      </c>
      <c r="D12" s="104" t="s">
        <v>217</v>
      </c>
      <c r="E12" s="105" t="s">
        <v>222</v>
      </c>
      <c r="F12" s="93" t="s">
        <v>249</v>
      </c>
      <c r="G12" s="94">
        <v>105000</v>
      </c>
      <c r="H12" s="95">
        <v>148000</v>
      </c>
      <c r="I12" s="95">
        <v>139000</v>
      </c>
      <c r="J12" s="95">
        <v>185000</v>
      </c>
    </row>
    <row r="13" spans="1:10" ht="36.75" customHeight="1">
      <c r="A13" s="92">
        <v>5</v>
      </c>
      <c r="B13" s="93">
        <v>742378</v>
      </c>
      <c r="C13" s="105" t="s">
        <v>223</v>
      </c>
      <c r="D13" s="104" t="s">
        <v>218</v>
      </c>
      <c r="E13" s="105" t="s">
        <v>223</v>
      </c>
      <c r="F13" s="93" t="s">
        <v>249</v>
      </c>
      <c r="G13" s="94">
        <v>1850000</v>
      </c>
      <c r="H13" s="95">
        <v>1860000</v>
      </c>
      <c r="I13" s="95">
        <v>1850000</v>
      </c>
      <c r="J13" s="95">
        <v>1860000</v>
      </c>
    </row>
    <row r="14" spans="1:10" ht="36" customHeight="1">
      <c r="A14" s="92">
        <v>6</v>
      </c>
      <c r="B14" s="93">
        <v>744121</v>
      </c>
      <c r="C14" s="105" t="s">
        <v>247</v>
      </c>
      <c r="D14" s="104" t="s">
        <v>219</v>
      </c>
      <c r="E14" s="105" t="s">
        <v>221</v>
      </c>
      <c r="F14" s="93" t="s">
        <v>249</v>
      </c>
      <c r="G14" s="94">
        <v>40000</v>
      </c>
      <c r="H14" s="95">
        <v>210000</v>
      </c>
      <c r="I14" s="95">
        <v>0</v>
      </c>
      <c r="J14" s="95">
        <v>180000</v>
      </c>
    </row>
    <row r="15" spans="1:10" ht="12.75">
      <c r="A15" s="96"/>
      <c r="B15" s="96"/>
      <c r="C15" s="96"/>
      <c r="D15" s="96"/>
      <c r="E15" s="96"/>
      <c r="F15" s="97" t="s">
        <v>43</v>
      </c>
      <c r="G15" s="98">
        <f>SUM(G9:G14)</f>
        <v>6275000</v>
      </c>
      <c r="H15" s="98">
        <f>SUM(H9:H14)</f>
        <v>7512000</v>
      </c>
      <c r="I15" s="98">
        <f>SUM(I9:I14)</f>
        <v>7644000</v>
      </c>
      <c r="J15" s="98">
        <f>SUM(J9:J14)</f>
        <v>7732000</v>
      </c>
    </row>
    <row r="16" spans="1:10" s="116" customFormat="1" ht="12.75">
      <c r="A16" s="113"/>
      <c r="B16" s="113"/>
      <c r="C16" s="113"/>
      <c r="D16" s="113"/>
      <c r="E16" s="113"/>
      <c r="F16" s="114"/>
      <c r="G16" s="115"/>
      <c r="H16" s="115"/>
      <c r="I16" s="115"/>
      <c r="J16" s="115"/>
    </row>
    <row r="17" spans="3:9" ht="12.75">
      <c r="C17" s="87" t="s">
        <v>250</v>
      </c>
      <c r="H17" s="124" t="s">
        <v>195</v>
      </c>
      <c r="I17" s="124"/>
    </row>
    <row r="18" spans="3:9" ht="12.75">
      <c r="C18" s="87" t="s">
        <v>257</v>
      </c>
      <c r="F18" s="99" t="s">
        <v>201</v>
      </c>
      <c r="H18" s="100"/>
      <c r="I18" s="100"/>
    </row>
  </sheetData>
  <sheetProtection/>
  <mergeCells count="2">
    <mergeCell ref="A2:G2"/>
    <mergeCell ref="H17:I17"/>
  </mergeCells>
  <dataValidations count="2">
    <dataValidation operator="greaterThan" allowBlank="1" showErrorMessage="1" sqref="G6">
      <formula1>0</formula1>
    </dataValidation>
    <dataValidation type="whole" operator="greaterThan" allowBlank="1" showErrorMessage="1" sqref="G5">
      <formula1>0</formula1>
    </dataValidation>
  </dataValidations>
  <printOptions/>
  <pageMargins left="0" right="0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4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9.140625" style="2" customWidth="1"/>
    <col min="2" max="2" width="36.28125" style="0" customWidth="1"/>
    <col min="3" max="4" width="14.421875" style="0" customWidth="1"/>
    <col min="5" max="5" width="12.57421875" style="0" customWidth="1"/>
    <col min="6" max="6" width="11.28125" style="0" customWidth="1"/>
    <col min="7" max="7" width="12.57421875" style="0" customWidth="1"/>
    <col min="8" max="8" width="14.00390625" style="0" customWidth="1"/>
    <col min="9" max="9" width="11.28125" style="0" customWidth="1"/>
    <col min="10" max="10" width="12.00390625" style="0" customWidth="1"/>
    <col min="11" max="11" width="14.421875" style="0" customWidth="1"/>
    <col min="12" max="12" width="11.140625" style="0" customWidth="1"/>
    <col min="13" max="13" width="10.7109375" style="0" customWidth="1"/>
  </cols>
  <sheetData>
    <row r="1" spans="1:8" ht="25.5" customHeight="1">
      <c r="A1" s="71"/>
      <c r="B1" s="129" t="s">
        <v>260</v>
      </c>
      <c r="C1" s="129"/>
      <c r="D1" s="129"/>
      <c r="E1" s="129"/>
      <c r="F1" s="129"/>
      <c r="G1" s="129"/>
      <c r="H1" s="129"/>
    </row>
    <row r="2" spans="1:8" ht="25.5" customHeight="1">
      <c r="A2" s="71"/>
      <c r="B2" s="73"/>
      <c r="C2" s="73"/>
      <c r="D2" s="73"/>
      <c r="E2" s="73"/>
      <c r="F2" s="73"/>
      <c r="G2" s="73"/>
      <c r="H2" s="73"/>
    </row>
    <row r="3" spans="1:7" ht="30.75" customHeight="1">
      <c r="A3" s="74"/>
      <c r="B3" s="69" t="s">
        <v>40</v>
      </c>
      <c r="C3" s="131" t="s">
        <v>213</v>
      </c>
      <c r="D3" s="131"/>
      <c r="E3" s="63"/>
      <c r="F3" s="64" t="s">
        <v>46</v>
      </c>
      <c r="G3" s="63"/>
    </row>
    <row r="4" spans="1:8" ht="32.25" customHeight="1">
      <c r="A4" s="74"/>
      <c r="B4" s="70" t="s">
        <v>177</v>
      </c>
      <c r="C4" s="132" t="s">
        <v>214</v>
      </c>
      <c r="D4" s="132"/>
      <c r="E4" s="65"/>
      <c r="F4" s="64" t="s">
        <v>178</v>
      </c>
      <c r="G4" s="66"/>
      <c r="H4">
        <v>920</v>
      </c>
    </row>
    <row r="5" spans="1:8" ht="31.5" customHeight="1">
      <c r="A5" s="74"/>
      <c r="B5" s="70" t="s">
        <v>45</v>
      </c>
      <c r="C5" s="132" t="s">
        <v>252</v>
      </c>
      <c r="D5" s="132"/>
      <c r="E5" s="72"/>
      <c r="F5" s="64" t="s">
        <v>46</v>
      </c>
      <c r="G5" s="67"/>
      <c r="H5" s="121" t="s">
        <v>256</v>
      </c>
    </row>
    <row r="6" spans="7:13" ht="12.75" customHeight="1">
      <c r="G6" s="68"/>
      <c r="H6" s="68"/>
      <c r="J6" s="3"/>
      <c r="M6" s="3"/>
    </row>
    <row r="7" spans="1:10" ht="40.5" customHeight="1">
      <c r="A7" s="130" t="s">
        <v>56</v>
      </c>
      <c r="B7" s="130"/>
      <c r="C7" s="130"/>
      <c r="D7" s="130"/>
      <c r="E7" s="130"/>
      <c r="F7" s="130"/>
      <c r="G7" s="130"/>
      <c r="H7" s="130"/>
      <c r="I7" s="130"/>
      <c r="J7" s="61"/>
    </row>
    <row r="8" spans="1:10" ht="21.75" customHeight="1" thickBot="1">
      <c r="A8" s="125" t="s">
        <v>57</v>
      </c>
      <c r="B8" s="125"/>
      <c r="C8" s="125"/>
      <c r="D8" s="125"/>
      <c r="E8" s="125"/>
      <c r="F8" s="125"/>
      <c r="G8" s="125"/>
      <c r="H8" s="125"/>
      <c r="I8" s="125"/>
      <c r="J8" s="62"/>
    </row>
    <row r="9" spans="1:13" ht="105.75" thickBot="1">
      <c r="A9" s="4" t="s">
        <v>41</v>
      </c>
      <c r="B9" s="4" t="s">
        <v>42</v>
      </c>
      <c r="C9" s="4" t="s">
        <v>209</v>
      </c>
      <c r="D9" s="4" t="s">
        <v>210</v>
      </c>
      <c r="E9" s="4" t="s">
        <v>203</v>
      </c>
      <c r="F9" s="4" t="s">
        <v>58</v>
      </c>
      <c r="G9" s="4" t="s">
        <v>59</v>
      </c>
      <c r="H9" s="4" t="s">
        <v>206</v>
      </c>
      <c r="I9" s="4" t="s">
        <v>58</v>
      </c>
      <c r="J9" s="4" t="s">
        <v>59</v>
      </c>
      <c r="K9" s="4" t="s">
        <v>211</v>
      </c>
      <c r="L9" s="4" t="s">
        <v>58</v>
      </c>
      <c r="M9" s="4" t="s">
        <v>59</v>
      </c>
    </row>
    <row r="10" spans="1:13" ht="16.5" customHeight="1" thickBot="1">
      <c r="A10" s="5">
        <v>3</v>
      </c>
      <c r="B10" s="5">
        <v>4</v>
      </c>
      <c r="C10" s="5">
        <v>5</v>
      </c>
      <c r="D10" s="5">
        <v>5</v>
      </c>
      <c r="E10" s="5">
        <v>5</v>
      </c>
      <c r="F10" s="5">
        <v>6</v>
      </c>
      <c r="G10" s="5">
        <v>7</v>
      </c>
      <c r="H10" s="5">
        <v>5</v>
      </c>
      <c r="I10" s="5">
        <v>6</v>
      </c>
      <c r="J10" s="5">
        <v>7</v>
      </c>
      <c r="K10" s="5">
        <v>5</v>
      </c>
      <c r="L10" s="5">
        <v>6</v>
      </c>
      <c r="M10" s="5">
        <v>7</v>
      </c>
    </row>
    <row r="11" spans="1:13" s="8" customFormat="1" ht="16.5" customHeight="1">
      <c r="A11" s="6"/>
      <c r="B11" s="6"/>
      <c r="C11" s="7">
        <f>SUM(C12+C19+C26+C28+C32+C36+C38)</f>
        <v>3766000</v>
      </c>
      <c r="D11" s="7">
        <f>SUM(D12+D19+D26+D28+D32+D36+D38)</f>
        <v>469840.82</v>
      </c>
      <c r="E11" s="7">
        <f>SUM(E12+E19+E26+E28+E32+E36+E38)</f>
        <v>4799000</v>
      </c>
      <c r="F11" s="7">
        <f>SUM(F12+F19+F26+F28+F32+F36+F38)</f>
        <v>2713000</v>
      </c>
      <c r="G11" s="7">
        <f>SUM(E11:F11)</f>
        <v>7512000</v>
      </c>
      <c r="H11" s="7">
        <f>SUM(H12+H19+H26+H28+H32+H36+H38)</f>
        <v>5175000</v>
      </c>
      <c r="I11" s="7">
        <f>SUM(I12+I19+I26+I28+I32+I36+I38)</f>
        <v>2469000</v>
      </c>
      <c r="J11" s="7">
        <f>SUM(H11:I11)</f>
        <v>7644000</v>
      </c>
      <c r="K11" s="7">
        <f>SUM(K12+K19+K26+K28+K32+K36+K38)</f>
        <v>4920000</v>
      </c>
      <c r="L11" s="7">
        <f>SUM(L12+L19+L26+L28+L32+L36+L38)</f>
        <v>2812000</v>
      </c>
      <c r="M11" s="7">
        <f>SUM(K11:L11)</f>
        <v>7732000</v>
      </c>
    </row>
    <row r="12" spans="1:13" s="8" customFormat="1" ht="16.5" customHeight="1">
      <c r="A12" s="9">
        <v>410000</v>
      </c>
      <c r="B12" s="9" t="s">
        <v>60</v>
      </c>
      <c r="C12" s="10">
        <f aca="true" t="shared" si="0" ref="C12:M12">SUM(C13:C18)</f>
        <v>1313000</v>
      </c>
      <c r="D12" s="10">
        <f t="shared" si="0"/>
        <v>150000</v>
      </c>
      <c r="E12" s="10">
        <f t="shared" si="0"/>
        <v>2244000</v>
      </c>
      <c r="F12" s="10">
        <f t="shared" si="0"/>
        <v>143000</v>
      </c>
      <c r="G12" s="11">
        <f t="shared" si="0"/>
        <v>2387000</v>
      </c>
      <c r="H12" s="10">
        <f>SUM(H13:H18)</f>
        <v>2662000</v>
      </c>
      <c r="I12" s="10">
        <f>SUM(I13:I18)</f>
        <v>163000</v>
      </c>
      <c r="J12" s="11">
        <f t="shared" si="0"/>
        <v>2825000</v>
      </c>
      <c r="K12" s="10">
        <f>SUM(K13:K18)</f>
        <v>2383000</v>
      </c>
      <c r="L12" s="10">
        <f t="shared" si="0"/>
        <v>166000</v>
      </c>
      <c r="M12" s="11">
        <f t="shared" si="0"/>
        <v>2549000</v>
      </c>
    </row>
    <row r="13" spans="1:13" s="8" customFormat="1" ht="16.5" customHeight="1">
      <c r="A13" s="12">
        <v>411000</v>
      </c>
      <c r="B13" s="12" t="s">
        <v>54</v>
      </c>
      <c r="C13" s="13">
        <f aca="true" t="shared" si="1" ref="C13:C18">SUMIF($A$46:$A$278,A13,$C$46:$C$278)</f>
        <v>0</v>
      </c>
      <c r="D13" s="13">
        <f aca="true" t="shared" si="2" ref="D13:D18">SUMIF($A$46:$A$278,A13,$D$46:$D$278)</f>
        <v>0</v>
      </c>
      <c r="E13" s="13">
        <f aca="true" t="shared" si="3" ref="E13:E18">SUMIF($A$46:$A$278,A13,$E$46:$E$278)</f>
        <v>0</v>
      </c>
      <c r="F13" s="13">
        <f aca="true" t="shared" si="4" ref="F13:F18">SUMIF($A$46:$A$278,A13,$F$46:$F$278)</f>
        <v>120000</v>
      </c>
      <c r="G13" s="14">
        <f aca="true" t="shared" si="5" ref="G13:G18">SUM(E13:F13)</f>
        <v>120000</v>
      </c>
      <c r="H13" s="13">
        <f aca="true" t="shared" si="6" ref="H13:H18">SUMIF($A$46:$A$278,A13,$H$46:$H$278)</f>
        <v>0</v>
      </c>
      <c r="I13" s="13">
        <f aca="true" t="shared" si="7" ref="I13:I18">SUMIF($A$46:$A$278,A13,$I$46:$I$278)</f>
        <v>140000</v>
      </c>
      <c r="J13" s="14">
        <f aca="true" t="shared" si="8" ref="J13:J18">SUM(H13:I13)</f>
        <v>140000</v>
      </c>
      <c r="K13" s="13">
        <f aca="true" t="shared" si="9" ref="K13:K18">SUMIF($A$46:$A$278,A13,$K$46:$K$278)</f>
        <v>0</v>
      </c>
      <c r="L13" s="13">
        <f aca="true" t="shared" si="10" ref="L13:L18">SUMIF($A$46:$A$278,A13,$L$46:$L$278)</f>
        <v>140000</v>
      </c>
      <c r="M13" s="14">
        <f aca="true" t="shared" si="11" ref="M13:M18">SUM(K13:L13)</f>
        <v>140000</v>
      </c>
    </row>
    <row r="14" spans="1:13" s="8" customFormat="1" ht="16.5" customHeight="1">
      <c r="A14" s="12">
        <v>412000</v>
      </c>
      <c r="B14" s="12" t="s">
        <v>0</v>
      </c>
      <c r="C14" s="13">
        <f t="shared" si="1"/>
        <v>0</v>
      </c>
      <c r="D14" s="13">
        <f t="shared" si="2"/>
        <v>0</v>
      </c>
      <c r="E14" s="13">
        <f t="shared" si="3"/>
        <v>0</v>
      </c>
      <c r="F14" s="13">
        <f t="shared" si="4"/>
        <v>23000</v>
      </c>
      <c r="G14" s="14">
        <f t="shared" si="5"/>
        <v>23000</v>
      </c>
      <c r="H14" s="13">
        <f t="shared" si="6"/>
        <v>0</v>
      </c>
      <c r="I14" s="13">
        <f t="shared" si="7"/>
        <v>23000</v>
      </c>
      <c r="J14" s="14">
        <f t="shared" si="8"/>
        <v>23000</v>
      </c>
      <c r="K14" s="13">
        <f t="shared" si="9"/>
        <v>0</v>
      </c>
      <c r="L14" s="13">
        <f t="shared" si="10"/>
        <v>26000</v>
      </c>
      <c r="M14" s="14">
        <f t="shared" si="11"/>
        <v>26000</v>
      </c>
    </row>
    <row r="15" spans="1:13" s="8" customFormat="1" ht="16.5" customHeight="1">
      <c r="A15" s="12">
        <v>413000</v>
      </c>
      <c r="B15" s="12" t="s">
        <v>61</v>
      </c>
      <c r="C15" s="13">
        <f t="shared" si="1"/>
        <v>0</v>
      </c>
      <c r="D15" s="13">
        <f t="shared" si="2"/>
        <v>0</v>
      </c>
      <c r="E15" s="13">
        <f t="shared" si="3"/>
        <v>0</v>
      </c>
      <c r="F15" s="13">
        <f t="shared" si="4"/>
        <v>0</v>
      </c>
      <c r="G15" s="14">
        <f t="shared" si="5"/>
        <v>0</v>
      </c>
      <c r="H15" s="13">
        <f t="shared" si="6"/>
        <v>0</v>
      </c>
      <c r="I15" s="13">
        <f t="shared" si="7"/>
        <v>0</v>
      </c>
      <c r="J15" s="14">
        <f t="shared" si="8"/>
        <v>0</v>
      </c>
      <c r="K15" s="13">
        <f t="shared" si="9"/>
        <v>0</v>
      </c>
      <c r="L15" s="13">
        <f t="shared" si="10"/>
        <v>0</v>
      </c>
      <c r="M15" s="14">
        <f t="shared" si="11"/>
        <v>0</v>
      </c>
    </row>
    <row r="16" spans="1:13" s="8" customFormat="1" ht="16.5" customHeight="1">
      <c r="A16" s="12">
        <v>414000</v>
      </c>
      <c r="B16" s="12" t="s">
        <v>5</v>
      </c>
      <c r="C16" s="13">
        <f t="shared" si="1"/>
        <v>240000</v>
      </c>
      <c r="D16" s="13">
        <f t="shared" si="2"/>
        <v>0</v>
      </c>
      <c r="E16" s="13">
        <f t="shared" si="3"/>
        <v>490000</v>
      </c>
      <c r="F16" s="13">
        <f t="shared" si="4"/>
        <v>0</v>
      </c>
      <c r="G16" s="14">
        <f t="shared" si="5"/>
        <v>490000</v>
      </c>
      <c r="H16" s="13">
        <f t="shared" si="6"/>
        <v>540000</v>
      </c>
      <c r="I16" s="13">
        <f t="shared" si="7"/>
        <v>0</v>
      </c>
      <c r="J16" s="14">
        <f t="shared" si="8"/>
        <v>540000</v>
      </c>
      <c r="K16" s="13">
        <f t="shared" si="9"/>
        <v>593000</v>
      </c>
      <c r="L16" s="13">
        <f t="shared" si="10"/>
        <v>0</v>
      </c>
      <c r="M16" s="14">
        <f t="shared" si="11"/>
        <v>593000</v>
      </c>
    </row>
    <row r="17" spans="1:13" s="8" customFormat="1" ht="16.5" customHeight="1">
      <c r="A17" s="12">
        <v>415000</v>
      </c>
      <c r="B17" s="12" t="s">
        <v>62</v>
      </c>
      <c r="C17" s="13">
        <f t="shared" si="1"/>
        <v>829000</v>
      </c>
      <c r="D17" s="13">
        <f t="shared" si="2"/>
        <v>150000</v>
      </c>
      <c r="E17" s="13">
        <f t="shared" si="3"/>
        <v>1344000</v>
      </c>
      <c r="F17" s="13">
        <f t="shared" si="4"/>
        <v>0</v>
      </c>
      <c r="G17" s="14">
        <f t="shared" si="5"/>
        <v>1344000</v>
      </c>
      <c r="H17" s="13">
        <f t="shared" si="6"/>
        <v>1390000</v>
      </c>
      <c r="I17" s="13">
        <f t="shared" si="7"/>
        <v>0</v>
      </c>
      <c r="J17" s="14">
        <f t="shared" si="8"/>
        <v>1390000</v>
      </c>
      <c r="K17" s="13">
        <f t="shared" si="9"/>
        <v>1378000</v>
      </c>
      <c r="L17" s="13">
        <f t="shared" si="10"/>
        <v>0</v>
      </c>
      <c r="M17" s="14">
        <f t="shared" si="11"/>
        <v>1378000</v>
      </c>
    </row>
    <row r="18" spans="1:13" s="8" customFormat="1" ht="26.25" customHeight="1">
      <c r="A18" s="12">
        <v>416000</v>
      </c>
      <c r="B18" s="12" t="s">
        <v>50</v>
      </c>
      <c r="C18" s="13">
        <f t="shared" si="1"/>
        <v>244000</v>
      </c>
      <c r="D18" s="13">
        <f t="shared" si="2"/>
        <v>0</v>
      </c>
      <c r="E18" s="13">
        <f t="shared" si="3"/>
        <v>410000</v>
      </c>
      <c r="F18" s="13">
        <f t="shared" si="4"/>
        <v>0</v>
      </c>
      <c r="G18" s="14">
        <f t="shared" si="5"/>
        <v>410000</v>
      </c>
      <c r="H18" s="13">
        <f t="shared" si="6"/>
        <v>732000</v>
      </c>
      <c r="I18" s="13">
        <f t="shared" si="7"/>
        <v>0</v>
      </c>
      <c r="J18" s="14">
        <f t="shared" si="8"/>
        <v>732000</v>
      </c>
      <c r="K18" s="13">
        <f t="shared" si="9"/>
        <v>412000</v>
      </c>
      <c r="L18" s="13">
        <f t="shared" si="10"/>
        <v>0</v>
      </c>
      <c r="M18" s="14">
        <f t="shared" si="11"/>
        <v>412000</v>
      </c>
    </row>
    <row r="19" spans="1:13" s="8" customFormat="1" ht="16.5" customHeight="1">
      <c r="A19" s="9">
        <v>420000</v>
      </c>
      <c r="B19" s="9" t="s">
        <v>63</v>
      </c>
      <c r="C19" s="10">
        <f aca="true" t="shared" si="12" ref="C19:M19">SUM(C20:C25)</f>
        <v>2298000</v>
      </c>
      <c r="D19" s="10">
        <f t="shared" si="12"/>
        <v>318840.82</v>
      </c>
      <c r="E19" s="10">
        <f t="shared" si="12"/>
        <v>2350000</v>
      </c>
      <c r="F19" s="10">
        <f t="shared" si="12"/>
        <v>2270000</v>
      </c>
      <c r="G19" s="11">
        <f t="shared" si="12"/>
        <v>4620000</v>
      </c>
      <c r="H19" s="10">
        <f t="shared" si="12"/>
        <v>2358000</v>
      </c>
      <c r="I19" s="10">
        <f>SUM(I20:I25)</f>
        <v>2006000</v>
      </c>
      <c r="J19" s="11">
        <f t="shared" si="12"/>
        <v>4364000</v>
      </c>
      <c r="K19" s="10">
        <f t="shared" si="12"/>
        <v>2382000</v>
      </c>
      <c r="L19" s="10">
        <f t="shared" si="12"/>
        <v>2346000</v>
      </c>
      <c r="M19" s="11">
        <f t="shared" si="12"/>
        <v>4728000</v>
      </c>
    </row>
    <row r="20" spans="1:13" s="8" customFormat="1" ht="16.5" customHeight="1">
      <c r="A20" s="12">
        <v>421000</v>
      </c>
      <c r="B20" s="12" t="s">
        <v>8</v>
      </c>
      <c r="C20" s="13">
        <f aca="true" t="shared" si="13" ref="C20:C25">SUMIF($A$46:$A$278,A20,$C$46:$C$278)</f>
        <v>987000</v>
      </c>
      <c r="D20" s="13">
        <f aca="true" t="shared" si="14" ref="D20:D25">SUMIF($A$46:$A$278,A20,$D$46:$D$278)</f>
        <v>143315.92</v>
      </c>
      <c r="E20" s="13">
        <f aca="true" t="shared" si="15" ref="E20:E25">SUMIF($A$46:$A$278,A20,$E$46:$E$278)</f>
        <v>998000</v>
      </c>
      <c r="F20" s="13">
        <f aca="true" t="shared" si="16" ref="F20:F25">SUMIF($A$46:$A$278,A20,$F$46:$F$278)</f>
        <v>164000</v>
      </c>
      <c r="G20" s="14">
        <f aca="true" t="shared" si="17" ref="G20:G25">SUM(E20:F20)</f>
        <v>1162000</v>
      </c>
      <c r="H20" s="13">
        <f aca="true" t="shared" si="18" ref="H20:H25">SUMIF($A$46:$A$278,A20,$H$46:$H$278)</f>
        <v>1006000</v>
      </c>
      <c r="I20" s="13">
        <f aca="true" t="shared" si="19" ref="I20:I25">SUMIF($A$46:$A$278,A20,$I$46:$I$278)</f>
        <v>148000</v>
      </c>
      <c r="J20" s="14">
        <f aca="true" t="shared" si="20" ref="J20:J25">SUM(H20:I20)</f>
        <v>1154000</v>
      </c>
      <c r="K20" s="13">
        <f aca="true" t="shared" si="21" ref="K20:K25">SUMIF($A$46:$A$278,A20,$K$46:$K$278)</f>
        <v>1030000</v>
      </c>
      <c r="L20" s="13">
        <f aca="true" t="shared" si="22" ref="L20:L25">SUMIF($A$46:$A$278,A20,$L$46:$L$278)</f>
        <v>165000</v>
      </c>
      <c r="M20" s="14">
        <f aca="true" t="shared" si="23" ref="M20:M25">SUM(K20:L20)</f>
        <v>1195000</v>
      </c>
    </row>
    <row r="21" spans="1:13" s="8" customFormat="1" ht="16.5" customHeight="1">
      <c r="A21" s="12">
        <v>422000</v>
      </c>
      <c r="B21" s="12" t="s">
        <v>15</v>
      </c>
      <c r="C21" s="13">
        <f t="shared" si="13"/>
        <v>345000</v>
      </c>
      <c r="D21" s="13">
        <f t="shared" si="14"/>
        <v>60547.21000000001</v>
      </c>
      <c r="E21" s="13">
        <f t="shared" si="15"/>
        <v>361000</v>
      </c>
      <c r="F21" s="13">
        <f t="shared" si="16"/>
        <v>525000</v>
      </c>
      <c r="G21" s="14">
        <f t="shared" si="17"/>
        <v>886000</v>
      </c>
      <c r="H21" s="13">
        <f t="shared" si="18"/>
        <v>361000</v>
      </c>
      <c r="I21" s="13">
        <f t="shared" si="19"/>
        <v>575000</v>
      </c>
      <c r="J21" s="14">
        <f t="shared" si="20"/>
        <v>936000</v>
      </c>
      <c r="K21" s="13">
        <f t="shared" si="21"/>
        <v>361000</v>
      </c>
      <c r="L21" s="13">
        <f t="shared" si="22"/>
        <v>720000</v>
      </c>
      <c r="M21" s="14">
        <f t="shared" si="23"/>
        <v>1081000</v>
      </c>
    </row>
    <row r="22" spans="1:13" s="8" customFormat="1" ht="16.5" customHeight="1">
      <c r="A22" s="12">
        <v>423000</v>
      </c>
      <c r="B22" s="12" t="s">
        <v>18</v>
      </c>
      <c r="C22" s="13">
        <f t="shared" si="13"/>
        <v>260000</v>
      </c>
      <c r="D22" s="13">
        <f t="shared" si="14"/>
        <v>38188.49</v>
      </c>
      <c r="E22" s="13">
        <f t="shared" si="15"/>
        <v>255000</v>
      </c>
      <c r="F22" s="13">
        <f t="shared" si="16"/>
        <v>1075000</v>
      </c>
      <c r="G22" s="14">
        <f t="shared" si="17"/>
        <v>1330000</v>
      </c>
      <c r="H22" s="13">
        <f t="shared" si="18"/>
        <v>255000</v>
      </c>
      <c r="I22" s="13">
        <f t="shared" si="19"/>
        <v>1010000</v>
      </c>
      <c r="J22" s="14">
        <f t="shared" si="20"/>
        <v>1265000</v>
      </c>
      <c r="K22" s="13">
        <f t="shared" si="21"/>
        <v>255000</v>
      </c>
      <c r="L22" s="13">
        <f t="shared" si="22"/>
        <v>1140000</v>
      </c>
      <c r="M22" s="14">
        <f t="shared" si="23"/>
        <v>1395000</v>
      </c>
    </row>
    <row r="23" spans="1:13" s="8" customFormat="1" ht="16.5" customHeight="1">
      <c r="A23" s="12">
        <v>424000</v>
      </c>
      <c r="B23" s="12" t="s">
        <v>26</v>
      </c>
      <c r="C23" s="13">
        <f t="shared" si="13"/>
        <v>31000</v>
      </c>
      <c r="D23" s="13">
        <f t="shared" si="14"/>
        <v>9000</v>
      </c>
      <c r="E23" s="13">
        <f t="shared" si="15"/>
        <v>31000</v>
      </c>
      <c r="F23" s="13">
        <f t="shared" si="16"/>
        <v>20000</v>
      </c>
      <c r="G23" s="14">
        <f t="shared" si="17"/>
        <v>51000</v>
      </c>
      <c r="H23" s="13">
        <f t="shared" si="18"/>
        <v>31000</v>
      </c>
      <c r="I23" s="13">
        <f t="shared" si="19"/>
        <v>10000</v>
      </c>
      <c r="J23" s="14">
        <f t="shared" si="20"/>
        <v>41000</v>
      </c>
      <c r="K23" s="13">
        <f t="shared" si="21"/>
        <v>31000</v>
      </c>
      <c r="L23" s="13">
        <f t="shared" si="22"/>
        <v>10000</v>
      </c>
      <c r="M23" s="14">
        <f t="shared" si="23"/>
        <v>41000</v>
      </c>
    </row>
    <row r="24" spans="1:13" s="8" customFormat="1" ht="16.5" customHeight="1">
      <c r="A24" s="12">
        <v>425000</v>
      </c>
      <c r="B24" s="12" t="s">
        <v>51</v>
      </c>
      <c r="C24" s="13">
        <f t="shared" si="13"/>
        <v>300000</v>
      </c>
      <c r="D24" s="13">
        <f t="shared" si="14"/>
        <v>55019.2</v>
      </c>
      <c r="E24" s="13">
        <f t="shared" si="15"/>
        <v>290000</v>
      </c>
      <c r="F24" s="13">
        <f t="shared" si="16"/>
        <v>313000</v>
      </c>
      <c r="G24" s="14">
        <f t="shared" si="17"/>
        <v>603000</v>
      </c>
      <c r="H24" s="13">
        <f t="shared" si="18"/>
        <v>290000</v>
      </c>
      <c r="I24" s="13">
        <f t="shared" si="19"/>
        <v>133000</v>
      </c>
      <c r="J24" s="14">
        <f t="shared" si="20"/>
        <v>423000</v>
      </c>
      <c r="K24" s="13">
        <f t="shared" si="21"/>
        <v>290000</v>
      </c>
      <c r="L24" s="13">
        <f t="shared" si="22"/>
        <v>133000</v>
      </c>
      <c r="M24" s="14">
        <f t="shared" si="23"/>
        <v>423000</v>
      </c>
    </row>
    <row r="25" spans="1:13" s="8" customFormat="1" ht="16.5" customHeight="1">
      <c r="A25" s="12">
        <v>426000</v>
      </c>
      <c r="B25" s="12" t="s">
        <v>31</v>
      </c>
      <c r="C25" s="13">
        <f t="shared" si="13"/>
        <v>375000</v>
      </c>
      <c r="D25" s="13">
        <f t="shared" si="14"/>
        <v>12770</v>
      </c>
      <c r="E25" s="13">
        <f t="shared" si="15"/>
        <v>415000</v>
      </c>
      <c r="F25" s="13">
        <f t="shared" si="16"/>
        <v>173000</v>
      </c>
      <c r="G25" s="14">
        <f t="shared" si="17"/>
        <v>588000</v>
      </c>
      <c r="H25" s="13">
        <f t="shared" si="18"/>
        <v>415000</v>
      </c>
      <c r="I25" s="13">
        <f t="shared" si="19"/>
        <v>130000</v>
      </c>
      <c r="J25" s="14">
        <f t="shared" si="20"/>
        <v>545000</v>
      </c>
      <c r="K25" s="13">
        <f t="shared" si="21"/>
        <v>415000</v>
      </c>
      <c r="L25" s="13">
        <f t="shared" si="22"/>
        <v>178000</v>
      </c>
      <c r="M25" s="14">
        <f t="shared" si="23"/>
        <v>593000</v>
      </c>
    </row>
    <row r="26" spans="1:13" s="8" customFormat="1" ht="16.5" customHeight="1">
      <c r="A26" s="9">
        <v>440000</v>
      </c>
      <c r="B26" s="9" t="s">
        <v>239</v>
      </c>
      <c r="C26" s="10">
        <f aca="true" t="shared" si="24" ref="C26:M26">SUM(C27:C29)</f>
        <v>5000</v>
      </c>
      <c r="D26" s="10">
        <f t="shared" si="24"/>
        <v>1000</v>
      </c>
      <c r="E26" s="10">
        <f>SUM(E27)</f>
        <v>5000</v>
      </c>
      <c r="F26" s="10">
        <f>SUM(F27)</f>
        <v>0</v>
      </c>
      <c r="G26" s="11">
        <f t="shared" si="24"/>
        <v>25000</v>
      </c>
      <c r="H26" s="10">
        <f t="shared" si="24"/>
        <v>5000</v>
      </c>
      <c r="I26" s="10">
        <f>SUM(I27)</f>
        <v>0</v>
      </c>
      <c r="J26" s="11">
        <f t="shared" si="24"/>
        <v>25000</v>
      </c>
      <c r="K26" s="10">
        <f t="shared" si="24"/>
        <v>5000</v>
      </c>
      <c r="L26" s="10">
        <f>SUM(L27)</f>
        <v>0</v>
      </c>
      <c r="M26" s="11">
        <f t="shared" si="24"/>
        <v>25000</v>
      </c>
    </row>
    <row r="27" spans="1:13" s="8" customFormat="1" ht="16.5" customHeight="1">
      <c r="A27" s="111">
        <v>444211</v>
      </c>
      <c r="B27" s="112" t="s">
        <v>236</v>
      </c>
      <c r="C27" s="13">
        <f>SUMIF($A$46:$A$278,A27,$C$46:$C$278)</f>
        <v>5000</v>
      </c>
      <c r="D27" s="13">
        <f>SUMIF($A$46:$A$278,A27,$D$46:$D$278)</f>
        <v>1000</v>
      </c>
      <c r="E27" s="13">
        <f>SUMIF($A$46:$A$278,A27,$E$46:$E$278)</f>
        <v>5000</v>
      </c>
      <c r="F27" s="13">
        <f>SUMIF($A$46:$A$278,A27,$F$46:$F$278)</f>
        <v>0</v>
      </c>
      <c r="G27" s="14">
        <f>SUM(E27:F27)</f>
        <v>5000</v>
      </c>
      <c r="H27" s="13">
        <f>SUMIF($A$46:$A$278,A27,$H$46:$H$278)</f>
        <v>5000</v>
      </c>
      <c r="I27" s="13">
        <f>SUMIF($A$46:$A$278,A27,$I$46:$I$278)</f>
        <v>0</v>
      </c>
      <c r="J27" s="14">
        <f>SUM(H27:I27)</f>
        <v>5000</v>
      </c>
      <c r="K27" s="13">
        <f>SUMIF($A$46:$A$278,A27,$K$46:$K$278)</f>
        <v>5000</v>
      </c>
      <c r="L27" s="13">
        <f>SUMIF($A$46:$A$278,A27,$L$46:$L$278)</f>
        <v>0</v>
      </c>
      <c r="M27" s="14">
        <f>SUM(K27:L27)</f>
        <v>5000</v>
      </c>
    </row>
    <row r="28" spans="1:13" s="8" customFormat="1" ht="16.5" customHeight="1">
      <c r="A28" s="9">
        <v>480000</v>
      </c>
      <c r="B28" s="9" t="s">
        <v>64</v>
      </c>
      <c r="C28" s="10">
        <f aca="true" t="shared" si="25" ref="C28:M28">SUM(C29:C31)</f>
        <v>0</v>
      </c>
      <c r="D28" s="10">
        <f t="shared" si="25"/>
        <v>0</v>
      </c>
      <c r="E28" s="10">
        <f t="shared" si="25"/>
        <v>0</v>
      </c>
      <c r="F28" s="10">
        <f t="shared" si="25"/>
        <v>20000</v>
      </c>
      <c r="G28" s="11">
        <f t="shared" si="25"/>
        <v>20000</v>
      </c>
      <c r="H28" s="10">
        <f t="shared" si="25"/>
        <v>0</v>
      </c>
      <c r="I28" s="10">
        <f>SUM(I29:I31)</f>
        <v>20000</v>
      </c>
      <c r="J28" s="11">
        <f t="shared" si="25"/>
        <v>20000</v>
      </c>
      <c r="K28" s="10">
        <f t="shared" si="25"/>
        <v>0</v>
      </c>
      <c r="L28" s="10">
        <f t="shared" si="25"/>
        <v>20000</v>
      </c>
      <c r="M28" s="11">
        <f t="shared" si="25"/>
        <v>20000</v>
      </c>
    </row>
    <row r="29" spans="1:13" s="8" customFormat="1" ht="16.5" customHeight="1">
      <c r="A29" s="15">
        <v>481000</v>
      </c>
      <c r="B29" s="15" t="s">
        <v>37</v>
      </c>
      <c r="C29" s="13">
        <f>SUMIF($A$46:$A$278,A29,$C$46:$C$278)</f>
        <v>0</v>
      </c>
      <c r="D29" s="13">
        <f>SUMIF($A$46:$A$278,A29,$D$46:$D$278)</f>
        <v>0</v>
      </c>
      <c r="E29" s="13">
        <f>SUMIF($A$46:$A$278,A29,$E$46:$E$278)</f>
        <v>0</v>
      </c>
      <c r="F29" s="13">
        <f>SUMIF($A$46:$A$278,A29,$F$46:$F$278)</f>
        <v>0</v>
      </c>
      <c r="G29" s="14">
        <f>SUM(E29:F29)</f>
        <v>0</v>
      </c>
      <c r="H29" s="13">
        <f>SUMIF($A$46:$A$278,A29,$H$46:$H$278)</f>
        <v>0</v>
      </c>
      <c r="I29" s="13">
        <f>SUMIF($A$46:$A$278,A29,$I$46:$I$278)</f>
        <v>0</v>
      </c>
      <c r="J29" s="14">
        <f>SUM(H29:I29)</f>
        <v>0</v>
      </c>
      <c r="K29" s="13">
        <f>SUMIF($A$46:$A$278,A29,$K$46:$K$278)</f>
        <v>0</v>
      </c>
      <c r="L29" s="13">
        <f>SUMIF($A$46:$A$278,A29,$L$46:$L$278)</f>
        <v>0</v>
      </c>
      <c r="M29" s="14">
        <f>SUM(K29:L29)</f>
        <v>0</v>
      </c>
    </row>
    <row r="30" spans="1:13" s="8" customFormat="1" ht="16.5" customHeight="1">
      <c r="A30" s="12">
        <v>482000</v>
      </c>
      <c r="B30" s="12" t="s">
        <v>53</v>
      </c>
      <c r="C30" s="13">
        <f>SUMIF($A$46:$A$278,A30,$C$46:$C$278)</f>
        <v>0</v>
      </c>
      <c r="D30" s="13">
        <f>SUMIF($A$46:$A$278,A30,$D$46:$D$278)</f>
        <v>0</v>
      </c>
      <c r="E30" s="13">
        <f>SUMIF($A$46:$A$278,A30,$E$46:$E$278)</f>
        <v>0</v>
      </c>
      <c r="F30" s="13">
        <f>SUMIF($A$46:$A$278,A30,$F$46:$F$278)</f>
        <v>20000</v>
      </c>
      <c r="G30" s="14">
        <f>SUM(E30:F30)</f>
        <v>20000</v>
      </c>
      <c r="H30" s="13">
        <f>SUMIF($A$46:$A$278,A30,$H$46:$H$278)</f>
        <v>0</v>
      </c>
      <c r="I30" s="13">
        <f>SUMIF($A$46:$A$278,A30,$I$46:$I$278)</f>
        <v>20000</v>
      </c>
      <c r="J30" s="14">
        <f>SUM(H30:I30)</f>
        <v>20000</v>
      </c>
      <c r="K30" s="13">
        <f>SUMIF($A$46:$A$278,A30,$K$46:$K$278)</f>
        <v>0</v>
      </c>
      <c r="L30" s="13">
        <f>SUMIF($A$46:$A$278,A30,$L$46:$L$278)</f>
        <v>20000</v>
      </c>
      <c r="M30" s="14">
        <f>SUM(K30:L30)</f>
        <v>20000</v>
      </c>
    </row>
    <row r="31" spans="1:13" s="8" customFormat="1" ht="16.5" customHeight="1">
      <c r="A31" s="12">
        <v>483000</v>
      </c>
      <c r="B31" s="12" t="s">
        <v>65</v>
      </c>
      <c r="C31" s="13">
        <f>SUMIF($A$46:$A$278,A31,$C$46:$C$278)</f>
        <v>0</v>
      </c>
      <c r="D31" s="13">
        <f>SUMIF($A$46:$A$278,A31,$D$46:$D$278)</f>
        <v>0</v>
      </c>
      <c r="E31" s="13">
        <f>SUMIF($A$46:$A$278,A31,$E$46:$E$278)</f>
        <v>0</v>
      </c>
      <c r="F31" s="13">
        <f>SUMIF($A$46:$A$278,A31,$F$46:$F$278)</f>
        <v>0</v>
      </c>
      <c r="G31" s="14">
        <f>SUM(E31:F31)</f>
        <v>0</v>
      </c>
      <c r="H31" s="13">
        <f>SUMIF($A$46:$A$278,A31,$H$46:$H$278)</f>
        <v>0</v>
      </c>
      <c r="I31" s="13">
        <f>SUMIF($A$46:$A$278,A31,$I$46:$I$278)</f>
        <v>0</v>
      </c>
      <c r="J31" s="14">
        <f>SUM(H31:I31)</f>
        <v>0</v>
      </c>
      <c r="K31" s="13">
        <f>SUMIF($A$46:$A$278,A31,$K$46:$K$278)</f>
        <v>0</v>
      </c>
      <c r="L31" s="13">
        <f>SUMIF($A$46:$A$278,A31,$L$46:$L$278)</f>
        <v>0</v>
      </c>
      <c r="M31" s="14">
        <f>SUM(K31:L31)</f>
        <v>0</v>
      </c>
    </row>
    <row r="32" spans="1:13" s="8" customFormat="1" ht="16.5" customHeight="1">
      <c r="A32" s="16">
        <v>510000</v>
      </c>
      <c r="B32" s="16" t="s">
        <v>66</v>
      </c>
      <c r="C32" s="17">
        <f aca="true" t="shared" si="26" ref="C32:M32">SUM(C33:C35)</f>
        <v>150000</v>
      </c>
      <c r="D32" s="17">
        <f t="shared" si="26"/>
        <v>0</v>
      </c>
      <c r="E32" s="17">
        <f t="shared" si="26"/>
        <v>200000</v>
      </c>
      <c r="F32" s="17">
        <f t="shared" si="26"/>
        <v>280000</v>
      </c>
      <c r="G32" s="18">
        <f t="shared" si="26"/>
        <v>480000</v>
      </c>
      <c r="H32" s="17">
        <f t="shared" si="26"/>
        <v>150000</v>
      </c>
      <c r="I32" s="17">
        <f>SUM(I33:I35)</f>
        <v>280000</v>
      </c>
      <c r="J32" s="18">
        <f t="shared" si="26"/>
        <v>430000</v>
      </c>
      <c r="K32" s="17">
        <f t="shared" si="26"/>
        <v>150000</v>
      </c>
      <c r="L32" s="17">
        <f t="shared" si="26"/>
        <v>280000</v>
      </c>
      <c r="M32" s="18">
        <f t="shared" si="26"/>
        <v>430000</v>
      </c>
    </row>
    <row r="33" spans="1:13" s="8" customFormat="1" ht="16.5" customHeight="1">
      <c r="A33" s="19">
        <v>511000</v>
      </c>
      <c r="B33" s="19" t="s">
        <v>34</v>
      </c>
      <c r="C33" s="13">
        <f>SUMIF($A$46:$A$278,A33,$C$46:$C$278)</f>
        <v>0</v>
      </c>
      <c r="D33" s="13">
        <f>SUMIF($A$46:$A$278,A33,$D$46:$D$278)</f>
        <v>0</v>
      </c>
      <c r="E33" s="13">
        <f>SUMIF($A$46:$A$278,A33,$E$46:$E$278)</f>
        <v>0</v>
      </c>
      <c r="F33" s="13">
        <f>SUMIF($A$46:$A$278,A33,$F$46:$F$278)</f>
        <v>0</v>
      </c>
      <c r="G33" s="14">
        <f>SUM(E33:F33)</f>
        <v>0</v>
      </c>
      <c r="H33" s="13">
        <f>SUMIF($A$46:$A$278,A33,$H$46:$H$278)</f>
        <v>0</v>
      </c>
      <c r="I33" s="13">
        <f>SUMIF($A$46:$A$278,A33,$I$46:$I$278)</f>
        <v>0</v>
      </c>
      <c r="J33" s="14">
        <f>SUM(H33:I33)</f>
        <v>0</v>
      </c>
      <c r="K33" s="13">
        <f>SUMIF($A$46:$A$278,A33,$K$46:$K$278)</f>
        <v>0</v>
      </c>
      <c r="L33" s="13">
        <f>SUMIF($A$46:$A$278,A33,$L$46:$L$278)</f>
        <v>0</v>
      </c>
      <c r="M33" s="14">
        <f>SUM(K33:L33)</f>
        <v>0</v>
      </c>
    </row>
    <row r="34" spans="1:13" s="8" customFormat="1" ht="16.5" customHeight="1">
      <c r="A34" s="19">
        <v>512000</v>
      </c>
      <c r="B34" s="19" t="s">
        <v>35</v>
      </c>
      <c r="C34" s="13">
        <f>SUMIF($A$46:$A$278,A34,$C$46:$C$278)</f>
        <v>150000</v>
      </c>
      <c r="D34" s="13">
        <f>SUMIF($A$46:$A$278,A34,$D$46:$D$278)</f>
        <v>0</v>
      </c>
      <c r="E34" s="13">
        <f>SUMIF($A$46:$A$278,A34,$E$46:$E$278)</f>
        <v>200000</v>
      </c>
      <c r="F34" s="13">
        <f>SUMIF($A$46:$A$278,A34,$F$46:$F$278)</f>
        <v>170000</v>
      </c>
      <c r="G34" s="14">
        <f>SUM(E34:F34)</f>
        <v>370000</v>
      </c>
      <c r="H34" s="13">
        <f>SUMIF($A$46:$A$278,A34,$H$46:$H$278)</f>
        <v>150000</v>
      </c>
      <c r="I34" s="13">
        <f>SUMIF($A$46:$A$278,A34,$I$46:$I$278)</f>
        <v>170000</v>
      </c>
      <c r="J34" s="14">
        <f>SUM(H34:I34)</f>
        <v>320000</v>
      </c>
      <c r="K34" s="13">
        <f>SUMIF($A$46:$A$278,A34,$K$46:$K$278)</f>
        <v>150000</v>
      </c>
      <c r="L34" s="13">
        <f>SUMIF($A$46:$A$278,A34,$L$46:$L$278)</f>
        <v>170000</v>
      </c>
      <c r="M34" s="14">
        <f>SUM(K34:L34)</f>
        <v>320000</v>
      </c>
    </row>
    <row r="35" spans="1:13" s="8" customFormat="1" ht="16.5" customHeight="1">
      <c r="A35" s="19">
        <v>515000</v>
      </c>
      <c r="B35" s="19" t="s">
        <v>55</v>
      </c>
      <c r="C35" s="13">
        <f>SUMIF($A$46:$A$278,A35,$C$46:$C$278)</f>
        <v>0</v>
      </c>
      <c r="D35" s="13">
        <f>SUMIF($A$46:$A$278,A35,$D$46:$D$278)</f>
        <v>0</v>
      </c>
      <c r="E35" s="13">
        <f>SUMIF($A$46:$A$278,A35,$E$46:$E$278)</f>
        <v>0</v>
      </c>
      <c r="F35" s="13">
        <f>SUMIF($A$46:$A$278,A35,$F$46:$F$278)</f>
        <v>110000</v>
      </c>
      <c r="G35" s="14">
        <f>SUM(E35:F35)</f>
        <v>110000</v>
      </c>
      <c r="H35" s="13">
        <f>SUMIF($A$46:$A$278,A35,$H$46:$H$278)</f>
        <v>0</v>
      </c>
      <c r="I35" s="13">
        <f>SUMIF($A$46:$A$278,A35,$I$46:$I$278)</f>
        <v>110000</v>
      </c>
      <c r="J35" s="14">
        <f>SUM(H35:I35)</f>
        <v>110000</v>
      </c>
      <c r="K35" s="13">
        <f>SUMIF($A$46:$A$278,A35,$K$46:$K$278)</f>
        <v>0</v>
      </c>
      <c r="L35" s="13">
        <f>SUMIF($A$46:$A$278,A35,$L$46:$L$278)</f>
        <v>110000</v>
      </c>
      <c r="M35" s="14">
        <f>SUM(K35:L35)</f>
        <v>110000</v>
      </c>
    </row>
    <row r="36" spans="1:13" s="8" customFormat="1" ht="12.75">
      <c r="A36" s="16">
        <v>520000</v>
      </c>
      <c r="B36" s="16" t="s">
        <v>67</v>
      </c>
      <c r="C36" s="17">
        <f aca="true" t="shared" si="27" ref="C36:M36">SUM(C37)</f>
        <v>0</v>
      </c>
      <c r="D36" s="17">
        <f t="shared" si="27"/>
        <v>0</v>
      </c>
      <c r="E36" s="17">
        <f t="shared" si="27"/>
        <v>0</v>
      </c>
      <c r="F36" s="17">
        <f t="shared" si="27"/>
        <v>0</v>
      </c>
      <c r="G36" s="17">
        <f t="shared" si="27"/>
        <v>0</v>
      </c>
      <c r="H36" s="17">
        <f t="shared" si="27"/>
        <v>0</v>
      </c>
      <c r="I36" s="17">
        <f t="shared" si="27"/>
        <v>0</v>
      </c>
      <c r="J36" s="17">
        <f t="shared" si="27"/>
        <v>0</v>
      </c>
      <c r="K36" s="17">
        <f t="shared" si="27"/>
        <v>0</v>
      </c>
      <c r="L36" s="17">
        <f t="shared" si="27"/>
        <v>0</v>
      </c>
      <c r="M36" s="17">
        <f t="shared" si="27"/>
        <v>0</v>
      </c>
    </row>
    <row r="37" spans="1:13" s="8" customFormat="1" ht="12.75">
      <c r="A37" s="20">
        <v>523000</v>
      </c>
      <c r="B37" s="20" t="s">
        <v>48</v>
      </c>
      <c r="C37" s="13">
        <f>SUMIF($A$46:$A$278,A37,$C$46:$C$278)</f>
        <v>0</v>
      </c>
      <c r="D37" s="13">
        <f>SUMIF($A$46:$A$278,A37,$D$46:$D$278)</f>
        <v>0</v>
      </c>
      <c r="E37" s="13">
        <f>SUMIF($A$46:$A$278,A37,$E$46:$E$278)</f>
        <v>0</v>
      </c>
      <c r="F37" s="13">
        <f>SUMIF($A$46:$A$278,A37,$F$46:$F$278)</f>
        <v>0</v>
      </c>
      <c r="G37" s="14">
        <f>SUM(E37:F37)</f>
        <v>0</v>
      </c>
      <c r="H37" s="13">
        <f>SUMIF($A$46:$A$278,A37,$H$46:$H$278)</f>
        <v>0</v>
      </c>
      <c r="I37" s="13">
        <f>SUMIF($A$46:$A$278,A37,$I$46:$I$278)</f>
        <v>0</v>
      </c>
      <c r="J37" s="14">
        <f>SUM(H37:I37)</f>
        <v>0</v>
      </c>
      <c r="K37" s="13">
        <f>SUMIF($A$46:$A$278,A37,$K$46:$K$278)</f>
        <v>0</v>
      </c>
      <c r="L37" s="13">
        <f>SUMIF($A$46:$A$278,A37,$L$46:$L$278)</f>
        <v>0</v>
      </c>
      <c r="M37" s="14">
        <f>SUM(K37:L37)</f>
        <v>0</v>
      </c>
    </row>
    <row r="38" spans="1:13" s="8" customFormat="1" ht="12.75">
      <c r="A38" s="16">
        <v>540000</v>
      </c>
      <c r="B38" s="16" t="s">
        <v>68</v>
      </c>
      <c r="C38" s="21">
        <f aca="true" t="shared" si="28" ref="C38:M38">SUM(C39)</f>
        <v>0</v>
      </c>
      <c r="D38" s="21">
        <f t="shared" si="28"/>
        <v>0</v>
      </c>
      <c r="E38" s="21">
        <f t="shared" si="28"/>
        <v>0</v>
      </c>
      <c r="F38" s="21">
        <f t="shared" si="28"/>
        <v>0</v>
      </c>
      <c r="G38" s="21">
        <f t="shared" si="28"/>
        <v>0</v>
      </c>
      <c r="H38" s="21">
        <f t="shared" si="28"/>
        <v>0</v>
      </c>
      <c r="I38" s="21">
        <f t="shared" si="28"/>
        <v>0</v>
      </c>
      <c r="J38" s="21">
        <f t="shared" si="28"/>
        <v>0</v>
      </c>
      <c r="K38" s="21">
        <f t="shared" si="28"/>
        <v>0</v>
      </c>
      <c r="L38" s="21">
        <f t="shared" si="28"/>
        <v>0</v>
      </c>
      <c r="M38" s="21">
        <f t="shared" si="28"/>
        <v>0</v>
      </c>
    </row>
    <row r="39" spans="1:13" s="22" customFormat="1" ht="12.75">
      <c r="A39" s="15">
        <v>541000</v>
      </c>
      <c r="B39" s="15" t="s">
        <v>36</v>
      </c>
      <c r="C39" s="13">
        <f>SUMIF($A$46:$A$278,A39,$C$46:$C$278)</f>
        <v>0</v>
      </c>
      <c r="D39" s="13">
        <f>SUMIF($A$46:$A$278,A39,$D$46:$D$278)</f>
        <v>0</v>
      </c>
      <c r="E39" s="13">
        <f>SUMIF($A$46:$A$278,A39,$E$46:$E$278)</f>
        <v>0</v>
      </c>
      <c r="F39" s="13">
        <f>SUMIF($A$46:$A$278,A39,$F$46:$F$278)</f>
        <v>0</v>
      </c>
      <c r="G39" s="14">
        <f>SUM(E39:F39)</f>
        <v>0</v>
      </c>
      <c r="H39" s="13">
        <f>SUMIF($A$46:$A$278,A39,$H$46:$H$278)</f>
        <v>0</v>
      </c>
      <c r="I39" s="13">
        <f>SUMIF($A$46:$A$278,A39,$I$46:$I$278)</f>
        <v>0</v>
      </c>
      <c r="J39" s="14">
        <f>SUM(H39:I39)</f>
        <v>0</v>
      </c>
      <c r="K39" s="13">
        <f>SUMIF($A$46:$A$278,A39,$K$46:$K$278)</f>
        <v>0</v>
      </c>
      <c r="L39" s="13">
        <f>SUMIF($A$46:$A$278,A39,$L$46:$L$278)</f>
        <v>0</v>
      </c>
      <c r="M39" s="14">
        <f>SUM(K39:L39)</f>
        <v>0</v>
      </c>
    </row>
    <row r="40" s="8" customFormat="1" ht="12.75"/>
    <row r="41" s="8" customFormat="1" ht="12.75"/>
    <row r="42" s="8" customFormat="1" ht="12.75"/>
    <row r="43" spans="1:10" s="8" customFormat="1" ht="18.75" customHeight="1" thickBot="1">
      <c r="A43" s="125" t="s">
        <v>69</v>
      </c>
      <c r="B43" s="125"/>
      <c r="C43" s="125"/>
      <c r="D43" s="125"/>
      <c r="E43" s="125"/>
      <c r="F43" s="125"/>
      <c r="G43" s="125"/>
      <c r="H43" s="125"/>
      <c r="I43" s="125"/>
      <c r="J43" s="125"/>
    </row>
    <row r="44" spans="1:13" s="8" customFormat="1" ht="105.75" thickBot="1">
      <c r="A44" s="23" t="s">
        <v>41</v>
      </c>
      <c r="B44" s="23" t="s">
        <v>42</v>
      </c>
      <c r="C44" s="4" t="s">
        <v>209</v>
      </c>
      <c r="D44" s="4" t="s">
        <v>210</v>
      </c>
      <c r="E44" s="4" t="s">
        <v>203</v>
      </c>
      <c r="F44" s="4" t="s">
        <v>58</v>
      </c>
      <c r="G44" s="4" t="s">
        <v>59</v>
      </c>
      <c r="H44" s="4" t="s">
        <v>206</v>
      </c>
      <c r="I44" s="4" t="s">
        <v>58</v>
      </c>
      <c r="J44" s="4" t="s">
        <v>59</v>
      </c>
      <c r="K44" s="4" t="s">
        <v>211</v>
      </c>
      <c r="L44" s="4" t="s">
        <v>58</v>
      </c>
      <c r="M44" s="4" t="s">
        <v>59</v>
      </c>
    </row>
    <row r="45" spans="1:13" s="8" customFormat="1" ht="16.5" customHeight="1" thickBot="1">
      <c r="A45" s="24">
        <v>3</v>
      </c>
      <c r="B45" s="24">
        <v>4</v>
      </c>
      <c r="C45" s="24">
        <v>5</v>
      </c>
      <c r="D45" s="24">
        <v>5</v>
      </c>
      <c r="E45" s="24">
        <v>5</v>
      </c>
      <c r="F45" s="24">
        <v>6</v>
      </c>
      <c r="G45" s="24">
        <v>7</v>
      </c>
      <c r="H45" s="24">
        <v>5</v>
      </c>
      <c r="I45" s="24">
        <v>6</v>
      </c>
      <c r="J45" s="24">
        <v>7</v>
      </c>
      <c r="K45" s="24">
        <v>5</v>
      </c>
      <c r="L45" s="24">
        <v>6</v>
      </c>
      <c r="M45" s="24">
        <v>7</v>
      </c>
    </row>
    <row r="46" spans="1:13" s="1" customFormat="1" ht="16.5" customHeight="1">
      <c r="A46" s="25"/>
      <c r="B46" s="25"/>
      <c r="C46" s="26">
        <f>SUM(C47+C81+C209+C213+C229)</f>
        <v>3766000</v>
      </c>
      <c r="D46" s="26">
        <f>SUM(D47+D81+D210+D213+D229)</f>
        <v>469840.82</v>
      </c>
      <c r="E46" s="26">
        <f>SUM(E47+E81+E209+E213+E229)</f>
        <v>4799000</v>
      </c>
      <c r="F46" s="26">
        <f>SUM(F47+F81+F213+F229)</f>
        <v>2713000</v>
      </c>
      <c r="G46" s="27">
        <f aca="true" t="shared" si="29" ref="G46:G110">SUM(E46+F46)</f>
        <v>7512000</v>
      </c>
      <c r="H46" s="26">
        <f>SUM(H47+H81+H209+H213+H229)</f>
        <v>5175000</v>
      </c>
      <c r="I46" s="26">
        <f>SUM(I47+I81+I213+I229)</f>
        <v>2469000</v>
      </c>
      <c r="J46" s="27">
        <f aca="true" t="shared" si="30" ref="J46:J77">SUM(H46+I46)</f>
        <v>7644000</v>
      </c>
      <c r="K46" s="26">
        <f>SUM(K47+K81+K209+K213+K229)</f>
        <v>4920000</v>
      </c>
      <c r="L46" s="26">
        <f>SUM(L47+L81+L213+L229)</f>
        <v>2812000</v>
      </c>
      <c r="M46" s="27">
        <f aca="true" t="shared" si="31" ref="M46:M110">SUM(K46+L46)</f>
        <v>7732000</v>
      </c>
    </row>
    <row r="47" spans="1:13" s="1" customFormat="1" ht="16.5" customHeight="1">
      <c r="A47" s="29">
        <v>410000</v>
      </c>
      <c r="B47" s="30" t="s">
        <v>70</v>
      </c>
      <c r="C47" s="31">
        <f>SUM(C48+C51+C58+C62+C73+C651+C77)</f>
        <v>1313000</v>
      </c>
      <c r="D47" s="31">
        <f>SUM(D48+D51+D58+D62+D73+D651+D77)</f>
        <v>150000</v>
      </c>
      <c r="E47" s="31">
        <f>SUM(E48+E51+E58+E62+E73+E651+E77)</f>
        <v>2244000</v>
      </c>
      <c r="F47" s="31">
        <f>SUM(F48+F51+F58+F62+F73+F651+F77)</f>
        <v>143000</v>
      </c>
      <c r="G47" s="32">
        <f t="shared" si="29"/>
        <v>2387000</v>
      </c>
      <c r="H47" s="31">
        <f>SUM(H48+H51+H58+H62+H73+H651+H77)</f>
        <v>2662000</v>
      </c>
      <c r="I47" s="31">
        <f>SUM(I48+I51+I58+I62+I73+I651+I77)</f>
        <v>163000</v>
      </c>
      <c r="J47" s="32">
        <f t="shared" si="30"/>
        <v>2825000</v>
      </c>
      <c r="K47" s="31">
        <f>SUM(K48+K51+K58+K62+K73+K651+K77)</f>
        <v>2383000</v>
      </c>
      <c r="L47" s="31">
        <f>SUM(L48+L51+L58+L62+L73+L651+L77)</f>
        <v>166000</v>
      </c>
      <c r="M47" s="32">
        <f t="shared" si="31"/>
        <v>2549000</v>
      </c>
    </row>
    <row r="48" spans="1:13" s="1" customFormat="1" ht="16.5" customHeight="1">
      <c r="A48" s="33">
        <v>411000</v>
      </c>
      <c r="B48" s="30" t="s">
        <v>54</v>
      </c>
      <c r="C48" s="31">
        <f aca="true" t="shared" si="32" ref="C48:F49">SUM(C49)</f>
        <v>0</v>
      </c>
      <c r="D48" s="31">
        <f t="shared" si="32"/>
        <v>0</v>
      </c>
      <c r="E48" s="31">
        <f t="shared" si="32"/>
        <v>0</v>
      </c>
      <c r="F48" s="31">
        <f t="shared" si="32"/>
        <v>120000</v>
      </c>
      <c r="G48" s="32">
        <f t="shared" si="29"/>
        <v>120000</v>
      </c>
      <c r="H48" s="31">
        <f>SUM(H49)</f>
        <v>0</v>
      </c>
      <c r="I48" s="31">
        <f>SUM(I49)</f>
        <v>140000</v>
      </c>
      <c r="J48" s="32">
        <f t="shared" si="30"/>
        <v>140000</v>
      </c>
      <c r="K48" s="31">
        <f>SUM(K49)</f>
        <v>0</v>
      </c>
      <c r="L48" s="31">
        <f>SUM(L49)</f>
        <v>140000</v>
      </c>
      <c r="M48" s="32">
        <f t="shared" si="31"/>
        <v>140000</v>
      </c>
    </row>
    <row r="49" spans="1:13" s="1" customFormat="1" ht="16.5" customHeight="1">
      <c r="A49" s="33">
        <v>411100</v>
      </c>
      <c r="B49" s="30" t="s">
        <v>54</v>
      </c>
      <c r="C49" s="31">
        <f t="shared" si="32"/>
        <v>0</v>
      </c>
      <c r="D49" s="31">
        <f t="shared" si="32"/>
        <v>0</v>
      </c>
      <c r="E49" s="31">
        <f t="shared" si="32"/>
        <v>0</v>
      </c>
      <c r="F49" s="31">
        <f t="shared" si="32"/>
        <v>120000</v>
      </c>
      <c r="G49" s="32">
        <f t="shared" si="29"/>
        <v>120000</v>
      </c>
      <c r="H49" s="31">
        <f>SUM(H50)</f>
        <v>0</v>
      </c>
      <c r="I49" s="31">
        <f>SUM(I50)</f>
        <v>140000</v>
      </c>
      <c r="J49" s="32">
        <f t="shared" si="30"/>
        <v>140000</v>
      </c>
      <c r="K49" s="31">
        <f>SUM(K50)</f>
        <v>0</v>
      </c>
      <c r="L49" s="31">
        <f>SUM(L50)</f>
        <v>140000</v>
      </c>
      <c r="M49" s="32">
        <f t="shared" si="31"/>
        <v>140000</v>
      </c>
    </row>
    <row r="50" spans="1:13" s="39" customFormat="1" ht="16.5" customHeight="1">
      <c r="A50" s="35">
        <v>411111</v>
      </c>
      <c r="B50" s="36" t="s">
        <v>54</v>
      </c>
      <c r="C50" s="37"/>
      <c r="D50" s="37"/>
      <c r="E50" s="37"/>
      <c r="F50" s="37">
        <v>120000</v>
      </c>
      <c r="G50" s="38">
        <f>SUM(E50+F50)</f>
        <v>120000</v>
      </c>
      <c r="H50" s="37"/>
      <c r="I50" s="37">
        <v>140000</v>
      </c>
      <c r="J50" s="38">
        <f>SUM(H50+I50)</f>
        <v>140000</v>
      </c>
      <c r="K50" s="37"/>
      <c r="L50" s="37">
        <v>140000</v>
      </c>
      <c r="M50" s="38">
        <f>SUM(K50+L50)</f>
        <v>140000</v>
      </c>
    </row>
    <row r="51" spans="1:13" s="1" customFormat="1" ht="16.5" customHeight="1">
      <c r="A51" s="33">
        <v>412000</v>
      </c>
      <c r="B51" s="30" t="s">
        <v>0</v>
      </c>
      <c r="C51" s="31">
        <f>SUM(C52+C54+C56)</f>
        <v>0</v>
      </c>
      <c r="D51" s="31">
        <f>SUM(D52+D54+D56)</f>
        <v>0</v>
      </c>
      <c r="E51" s="31">
        <f>SUM(E52+E54+E56)</f>
        <v>0</v>
      </c>
      <c r="F51" s="31">
        <f>SUM(F52+F54+F56)</f>
        <v>23000</v>
      </c>
      <c r="G51" s="32">
        <f t="shared" si="29"/>
        <v>23000</v>
      </c>
      <c r="H51" s="31">
        <f>SUM(H52+H54+H56)</f>
        <v>0</v>
      </c>
      <c r="I51" s="31">
        <f>SUM(I52+I54+I56)</f>
        <v>23000</v>
      </c>
      <c r="J51" s="32">
        <f t="shared" si="30"/>
        <v>23000</v>
      </c>
      <c r="K51" s="31">
        <f>SUM(K52+K54+K56)</f>
        <v>0</v>
      </c>
      <c r="L51" s="31">
        <f>SUM(L52+L54+L56)</f>
        <v>26000</v>
      </c>
      <c r="M51" s="32">
        <f t="shared" si="31"/>
        <v>26000</v>
      </c>
    </row>
    <row r="52" spans="1:13" s="1" customFormat="1" ht="26.25" customHeight="1">
      <c r="A52" s="33">
        <v>412100</v>
      </c>
      <c r="B52" s="30" t="s">
        <v>1</v>
      </c>
      <c r="C52" s="31">
        <f>SUM(C53)</f>
        <v>0</v>
      </c>
      <c r="D52" s="31">
        <f>SUM(D53)</f>
        <v>0</v>
      </c>
      <c r="E52" s="31">
        <f>SUM(E53)</f>
        <v>0</v>
      </c>
      <c r="F52" s="31">
        <f>SUM(F53)</f>
        <v>15000</v>
      </c>
      <c r="G52" s="32">
        <f t="shared" si="29"/>
        <v>15000</v>
      </c>
      <c r="H52" s="31">
        <f>SUM(H53)</f>
        <v>0</v>
      </c>
      <c r="I52" s="31">
        <f>SUM(I53)</f>
        <v>15000</v>
      </c>
      <c r="J52" s="32">
        <f t="shared" si="30"/>
        <v>15000</v>
      </c>
      <c r="K52" s="31">
        <f>SUM(K53)</f>
        <v>0</v>
      </c>
      <c r="L52" s="31">
        <f>SUM(L53)</f>
        <v>16000</v>
      </c>
      <c r="M52" s="32">
        <f t="shared" si="31"/>
        <v>16000</v>
      </c>
    </row>
    <row r="53" spans="1:13" s="39" customFormat="1" ht="27" customHeight="1">
      <c r="A53" s="35">
        <v>412111</v>
      </c>
      <c r="B53" s="36" t="s">
        <v>1</v>
      </c>
      <c r="C53" s="37"/>
      <c r="D53" s="37"/>
      <c r="E53" s="37"/>
      <c r="F53" s="37">
        <v>15000</v>
      </c>
      <c r="G53" s="38">
        <f t="shared" si="29"/>
        <v>15000</v>
      </c>
      <c r="H53" s="37"/>
      <c r="I53" s="37">
        <v>15000</v>
      </c>
      <c r="J53" s="38">
        <f t="shared" si="30"/>
        <v>15000</v>
      </c>
      <c r="K53" s="37"/>
      <c r="L53" s="37">
        <v>16000</v>
      </c>
      <c r="M53" s="38">
        <f t="shared" si="31"/>
        <v>16000</v>
      </c>
    </row>
    <row r="54" spans="1:13" s="1" customFormat="1" ht="16.5" customHeight="1">
      <c r="A54" s="33">
        <v>412200</v>
      </c>
      <c r="B54" s="30" t="s">
        <v>2</v>
      </c>
      <c r="C54" s="31">
        <f>SUM(C55)</f>
        <v>0</v>
      </c>
      <c r="D54" s="31">
        <f>SUM(D55)</f>
        <v>0</v>
      </c>
      <c r="E54" s="31">
        <f>SUM(E55)</f>
        <v>0</v>
      </c>
      <c r="F54" s="31">
        <f>SUM(F55)</f>
        <v>7000</v>
      </c>
      <c r="G54" s="32">
        <f t="shared" si="29"/>
        <v>7000</v>
      </c>
      <c r="H54" s="31">
        <f>SUM(H55)</f>
        <v>0</v>
      </c>
      <c r="I54" s="31">
        <f>SUM(I55)</f>
        <v>7000</v>
      </c>
      <c r="J54" s="32">
        <f t="shared" si="30"/>
        <v>7000</v>
      </c>
      <c r="K54" s="31">
        <f>SUM(K55)</f>
        <v>0</v>
      </c>
      <c r="L54" s="31">
        <f>SUM(L55)</f>
        <v>8000</v>
      </c>
      <c r="M54" s="32">
        <f t="shared" si="31"/>
        <v>8000</v>
      </c>
    </row>
    <row r="55" spans="1:13" s="39" customFormat="1" ht="16.5" customHeight="1">
      <c r="A55" s="35">
        <v>412211</v>
      </c>
      <c r="B55" s="36" t="s">
        <v>2</v>
      </c>
      <c r="C55" s="37"/>
      <c r="D55" s="37"/>
      <c r="E55" s="37"/>
      <c r="F55" s="37">
        <v>7000</v>
      </c>
      <c r="G55" s="38">
        <f t="shared" si="29"/>
        <v>7000</v>
      </c>
      <c r="H55" s="37"/>
      <c r="I55" s="37">
        <v>7000</v>
      </c>
      <c r="J55" s="38">
        <f t="shared" si="30"/>
        <v>7000</v>
      </c>
      <c r="K55" s="37"/>
      <c r="L55" s="37">
        <v>8000</v>
      </c>
      <c r="M55" s="38">
        <f t="shared" si="31"/>
        <v>8000</v>
      </c>
    </row>
    <row r="56" spans="1:13" s="1" customFormat="1" ht="16.5" customHeight="1">
      <c r="A56" s="33">
        <v>412300</v>
      </c>
      <c r="B56" s="30" t="s">
        <v>3</v>
      </c>
      <c r="C56" s="31">
        <f>SUM(C57)</f>
        <v>0</v>
      </c>
      <c r="D56" s="31">
        <f>SUM(D57)</f>
        <v>0</v>
      </c>
      <c r="E56" s="31">
        <f>SUM(E57)</f>
        <v>0</v>
      </c>
      <c r="F56" s="31">
        <f>SUM(F57)</f>
        <v>1000</v>
      </c>
      <c r="G56" s="32">
        <f t="shared" si="29"/>
        <v>1000</v>
      </c>
      <c r="H56" s="31">
        <f>SUM(H57)</f>
        <v>0</v>
      </c>
      <c r="I56" s="31">
        <f>SUM(I57)</f>
        <v>1000</v>
      </c>
      <c r="J56" s="32">
        <f t="shared" si="30"/>
        <v>1000</v>
      </c>
      <c r="K56" s="31">
        <f>SUM(K57)</f>
        <v>0</v>
      </c>
      <c r="L56" s="31">
        <f>SUM(L57)</f>
        <v>2000</v>
      </c>
      <c r="M56" s="32">
        <f t="shared" si="31"/>
        <v>2000</v>
      </c>
    </row>
    <row r="57" spans="1:13" s="39" customFormat="1" ht="16.5" customHeight="1">
      <c r="A57" s="35">
        <v>412311</v>
      </c>
      <c r="B57" s="36" t="s">
        <v>3</v>
      </c>
      <c r="C57" s="37"/>
      <c r="D57" s="37"/>
      <c r="E57" s="37"/>
      <c r="F57" s="37">
        <v>1000</v>
      </c>
      <c r="G57" s="38">
        <f t="shared" si="29"/>
        <v>1000</v>
      </c>
      <c r="H57" s="37"/>
      <c r="I57" s="37">
        <v>1000</v>
      </c>
      <c r="J57" s="38">
        <f t="shared" si="30"/>
        <v>1000</v>
      </c>
      <c r="K57" s="37"/>
      <c r="L57" s="37">
        <v>2000</v>
      </c>
      <c r="M57" s="38">
        <f t="shared" si="31"/>
        <v>2000</v>
      </c>
    </row>
    <row r="58" spans="1:13" s="1" customFormat="1" ht="16.5" customHeight="1">
      <c r="A58" s="33">
        <v>413000</v>
      </c>
      <c r="B58" s="30" t="s">
        <v>4</v>
      </c>
      <c r="C58" s="31">
        <f>SUM(C59)</f>
        <v>0</v>
      </c>
      <c r="D58" s="31">
        <f>SUM(D59)</f>
        <v>0</v>
      </c>
      <c r="E58" s="31">
        <f>SUM(E59)</f>
        <v>0</v>
      </c>
      <c r="F58" s="31">
        <f>SUM(F59)</f>
        <v>0</v>
      </c>
      <c r="G58" s="32">
        <f t="shared" si="29"/>
        <v>0</v>
      </c>
      <c r="H58" s="31">
        <f>SUM(H59)</f>
        <v>0</v>
      </c>
      <c r="I58" s="31">
        <f>SUM(I59)</f>
        <v>0</v>
      </c>
      <c r="J58" s="32">
        <f t="shared" si="30"/>
        <v>0</v>
      </c>
      <c r="K58" s="31">
        <f>SUM(K59)</f>
        <v>0</v>
      </c>
      <c r="L58" s="31">
        <f>SUM(L59)</f>
        <v>0</v>
      </c>
      <c r="M58" s="32">
        <f t="shared" si="31"/>
        <v>0</v>
      </c>
    </row>
    <row r="59" spans="1:13" s="1" customFormat="1" ht="16.5" customHeight="1">
      <c r="A59" s="33">
        <v>413100</v>
      </c>
      <c r="B59" s="30" t="s">
        <v>4</v>
      </c>
      <c r="C59" s="31">
        <f>SUM(C60:C61)</f>
        <v>0</v>
      </c>
      <c r="D59" s="31">
        <f>SUM(D60:D61)</f>
        <v>0</v>
      </c>
      <c r="E59" s="31">
        <f>SUM(E60:E61)</f>
        <v>0</v>
      </c>
      <c r="F59" s="31">
        <f>SUM(F60:F61)</f>
        <v>0</v>
      </c>
      <c r="G59" s="32">
        <f t="shared" si="29"/>
        <v>0</v>
      </c>
      <c r="H59" s="31">
        <f>SUM(H60:H61)</f>
        <v>0</v>
      </c>
      <c r="I59" s="31">
        <f>SUM(I60:I61)</f>
        <v>0</v>
      </c>
      <c r="J59" s="32">
        <f t="shared" si="30"/>
        <v>0</v>
      </c>
      <c r="K59" s="31">
        <f>SUM(K60:K61)</f>
        <v>0</v>
      </c>
      <c r="L59" s="31">
        <f>SUM(L60:L61)</f>
        <v>0</v>
      </c>
      <c r="M59" s="32">
        <f t="shared" si="31"/>
        <v>0</v>
      </c>
    </row>
    <row r="60" spans="1:13" s="39" customFormat="1" ht="16.5" customHeight="1">
      <c r="A60" s="35">
        <v>413142</v>
      </c>
      <c r="B60" s="36" t="s">
        <v>71</v>
      </c>
      <c r="C60" s="37"/>
      <c r="D60" s="37"/>
      <c r="E60" s="37"/>
      <c r="F60" s="37"/>
      <c r="G60" s="38">
        <f t="shared" si="29"/>
        <v>0</v>
      </c>
      <c r="H60" s="37"/>
      <c r="I60" s="37"/>
      <c r="J60" s="38">
        <f t="shared" si="30"/>
        <v>0</v>
      </c>
      <c r="K60" s="37"/>
      <c r="L60" s="37"/>
      <c r="M60" s="38">
        <f t="shared" si="31"/>
        <v>0</v>
      </c>
    </row>
    <row r="61" spans="1:13" s="39" customFormat="1" ht="16.5" customHeight="1">
      <c r="A61" s="35">
        <v>413151</v>
      </c>
      <c r="B61" s="36" t="s">
        <v>72</v>
      </c>
      <c r="C61" s="37"/>
      <c r="D61" s="37"/>
      <c r="E61" s="37"/>
      <c r="F61" s="37"/>
      <c r="G61" s="38">
        <f t="shared" si="29"/>
        <v>0</v>
      </c>
      <c r="H61" s="37"/>
      <c r="I61" s="37"/>
      <c r="J61" s="38">
        <f t="shared" si="30"/>
        <v>0</v>
      </c>
      <c r="K61" s="37"/>
      <c r="L61" s="37"/>
      <c r="M61" s="38">
        <f t="shared" si="31"/>
        <v>0</v>
      </c>
    </row>
    <row r="62" spans="1:13" s="1" customFormat="1" ht="16.5" customHeight="1">
      <c r="A62" s="33">
        <v>414000</v>
      </c>
      <c r="B62" s="30" t="s">
        <v>5</v>
      </c>
      <c r="C62" s="31">
        <f>SUM(C63+C67+C71)</f>
        <v>240000</v>
      </c>
      <c r="D62" s="31">
        <f>SUM(D63+D67+D71)</f>
        <v>0</v>
      </c>
      <c r="E62" s="31">
        <f>SUM(E63+E67+E71)</f>
        <v>490000</v>
      </c>
      <c r="F62" s="31">
        <f>SUM(F63+F67+F71)</f>
        <v>0</v>
      </c>
      <c r="G62" s="32">
        <f t="shared" si="29"/>
        <v>490000</v>
      </c>
      <c r="H62" s="31">
        <f>SUM(H63+H67+H71)</f>
        <v>540000</v>
      </c>
      <c r="I62" s="31">
        <f>SUM(I63+I67+I71)</f>
        <v>0</v>
      </c>
      <c r="J62" s="32">
        <f t="shared" si="30"/>
        <v>540000</v>
      </c>
      <c r="K62" s="31">
        <f>SUM(K63+K67+K71)</f>
        <v>593000</v>
      </c>
      <c r="L62" s="31">
        <f>SUM(L63+L67+L71)</f>
        <v>0</v>
      </c>
      <c r="M62" s="32">
        <f t="shared" si="31"/>
        <v>593000</v>
      </c>
    </row>
    <row r="63" spans="1:13" s="1" customFormat="1" ht="25.5" customHeight="1">
      <c r="A63" s="33">
        <v>414100</v>
      </c>
      <c r="B63" s="30" t="s">
        <v>73</v>
      </c>
      <c r="C63" s="31">
        <f>SUM(C64:C66)</f>
        <v>0</v>
      </c>
      <c r="D63" s="31">
        <f>SUM(D64:D66)</f>
        <v>0</v>
      </c>
      <c r="E63" s="31">
        <f>SUM(E64:E66)</f>
        <v>0</v>
      </c>
      <c r="F63" s="31">
        <f>SUM(F64:F66)</f>
        <v>0</v>
      </c>
      <c r="G63" s="32">
        <f t="shared" si="29"/>
        <v>0</v>
      </c>
      <c r="H63" s="31">
        <f>SUM(H64:H66)</f>
        <v>0</v>
      </c>
      <c r="I63" s="31">
        <f>SUM(I64:I66)</f>
        <v>0</v>
      </c>
      <c r="J63" s="32">
        <f t="shared" si="30"/>
        <v>0</v>
      </c>
      <c r="K63" s="31">
        <f>SUM(K64:K66)</f>
        <v>0</v>
      </c>
      <c r="L63" s="31">
        <f>SUM(L64:L66)</f>
        <v>0</v>
      </c>
      <c r="M63" s="32">
        <f>SUM(K63+L63)</f>
        <v>0</v>
      </c>
    </row>
    <row r="64" spans="1:13" s="39" customFormat="1" ht="16.5" customHeight="1">
      <c r="A64" s="35">
        <v>414111</v>
      </c>
      <c r="B64" s="36" t="s">
        <v>74</v>
      </c>
      <c r="C64" s="37"/>
      <c r="D64" s="37"/>
      <c r="E64" s="37"/>
      <c r="F64" s="37"/>
      <c r="G64" s="38">
        <f t="shared" si="29"/>
        <v>0</v>
      </c>
      <c r="H64" s="37"/>
      <c r="I64" s="37"/>
      <c r="J64" s="38">
        <f t="shared" si="30"/>
        <v>0</v>
      </c>
      <c r="K64" s="37"/>
      <c r="L64" s="37"/>
      <c r="M64" s="38">
        <f>SUM(K64+L64)</f>
        <v>0</v>
      </c>
    </row>
    <row r="65" spans="1:13" s="39" customFormat="1" ht="16.5" customHeight="1">
      <c r="A65" s="35">
        <v>414121</v>
      </c>
      <c r="B65" s="36" t="s">
        <v>75</v>
      </c>
      <c r="C65" s="37"/>
      <c r="D65" s="37"/>
      <c r="E65" s="37"/>
      <c r="F65" s="37"/>
      <c r="G65" s="38">
        <f t="shared" si="29"/>
        <v>0</v>
      </c>
      <c r="H65" s="37"/>
      <c r="I65" s="37"/>
      <c r="J65" s="38">
        <f t="shared" si="30"/>
        <v>0</v>
      </c>
      <c r="K65" s="37"/>
      <c r="L65" s="37"/>
      <c r="M65" s="38">
        <f t="shared" si="31"/>
        <v>0</v>
      </c>
    </row>
    <row r="66" spans="1:13" s="39" customFormat="1" ht="16.5" customHeight="1">
      <c r="A66" s="35">
        <v>414131</v>
      </c>
      <c r="B66" s="36" t="s">
        <v>76</v>
      </c>
      <c r="C66" s="37"/>
      <c r="D66" s="37"/>
      <c r="E66" s="37"/>
      <c r="F66" s="37"/>
      <c r="G66" s="38">
        <f t="shared" si="29"/>
        <v>0</v>
      </c>
      <c r="H66" s="37"/>
      <c r="I66" s="37"/>
      <c r="J66" s="38">
        <f t="shared" si="30"/>
        <v>0</v>
      </c>
      <c r="K66" s="37"/>
      <c r="L66" s="37"/>
      <c r="M66" s="38">
        <f t="shared" si="31"/>
        <v>0</v>
      </c>
    </row>
    <row r="67" spans="1:13" s="1" customFormat="1" ht="16.5" customHeight="1">
      <c r="A67" s="33">
        <v>414300</v>
      </c>
      <c r="B67" s="30" t="s">
        <v>6</v>
      </c>
      <c r="C67" s="31">
        <f>SUM(C68:C70)</f>
        <v>0</v>
      </c>
      <c r="D67" s="31">
        <f>SUM(D68:D70)</f>
        <v>0</v>
      </c>
      <c r="E67" s="31">
        <f>SUM(E68:E70)</f>
        <v>0</v>
      </c>
      <c r="F67" s="31">
        <f>SUM(F68:F70)</f>
        <v>0</v>
      </c>
      <c r="G67" s="32">
        <f t="shared" si="29"/>
        <v>0</v>
      </c>
      <c r="H67" s="31">
        <f>SUM(H68:H70)</f>
        <v>0</v>
      </c>
      <c r="I67" s="31">
        <f>SUM(I68:I70)</f>
        <v>0</v>
      </c>
      <c r="J67" s="32">
        <f t="shared" si="30"/>
        <v>0</v>
      </c>
      <c r="K67" s="31">
        <f>SUM(K68:K70)</f>
        <v>0</v>
      </c>
      <c r="L67" s="31">
        <f>SUM(L68:L70)</f>
        <v>0</v>
      </c>
      <c r="M67" s="32">
        <f t="shared" si="31"/>
        <v>0</v>
      </c>
    </row>
    <row r="68" spans="1:13" s="39" customFormat="1" ht="16.5" customHeight="1">
      <c r="A68" s="35">
        <v>414311</v>
      </c>
      <c r="B68" s="36" t="s">
        <v>77</v>
      </c>
      <c r="C68" s="37"/>
      <c r="D68" s="37"/>
      <c r="E68" s="37"/>
      <c r="F68" s="37"/>
      <c r="G68" s="38">
        <f t="shared" si="29"/>
        <v>0</v>
      </c>
      <c r="H68" s="37"/>
      <c r="I68" s="37"/>
      <c r="J68" s="38">
        <f t="shared" si="30"/>
        <v>0</v>
      </c>
      <c r="K68" s="37"/>
      <c r="L68" s="37"/>
      <c r="M68" s="38">
        <f t="shared" si="31"/>
        <v>0</v>
      </c>
    </row>
    <row r="69" spans="1:13" s="39" customFormat="1" ht="16.5" customHeight="1">
      <c r="A69" s="35">
        <v>414312</v>
      </c>
      <c r="B69" s="36" t="s">
        <v>78</v>
      </c>
      <c r="C69" s="37"/>
      <c r="D69" s="37"/>
      <c r="E69" s="37"/>
      <c r="F69" s="37"/>
      <c r="G69" s="38">
        <f t="shared" si="29"/>
        <v>0</v>
      </c>
      <c r="H69" s="37"/>
      <c r="I69" s="37"/>
      <c r="J69" s="38">
        <f t="shared" si="30"/>
        <v>0</v>
      </c>
      <c r="K69" s="37"/>
      <c r="L69" s="37"/>
      <c r="M69" s="38">
        <f t="shared" si="31"/>
        <v>0</v>
      </c>
    </row>
    <row r="70" spans="1:13" s="39" customFormat="1" ht="24.75" customHeight="1">
      <c r="A70" s="35">
        <v>414314</v>
      </c>
      <c r="B70" s="36" t="s">
        <v>79</v>
      </c>
      <c r="C70" s="37"/>
      <c r="D70" s="37"/>
      <c r="E70" s="37"/>
      <c r="F70" s="37"/>
      <c r="G70" s="38">
        <f t="shared" si="29"/>
        <v>0</v>
      </c>
      <c r="H70" s="37"/>
      <c r="I70" s="37"/>
      <c r="J70" s="38">
        <f t="shared" si="30"/>
        <v>0</v>
      </c>
      <c r="K70" s="37"/>
      <c r="L70" s="37"/>
      <c r="M70" s="38">
        <f t="shared" si="31"/>
        <v>0</v>
      </c>
    </row>
    <row r="71" spans="1:13" s="1" customFormat="1" ht="24.75" customHeight="1">
      <c r="A71" s="33">
        <v>414400</v>
      </c>
      <c r="B71" s="30" t="s">
        <v>7</v>
      </c>
      <c r="C71" s="31">
        <f>SUM(C72)</f>
        <v>240000</v>
      </c>
      <c r="D71" s="31">
        <f>SUM(D72)</f>
        <v>0</v>
      </c>
      <c r="E71" s="31">
        <f>SUM(E72)</f>
        <v>490000</v>
      </c>
      <c r="F71" s="31">
        <f>SUM(F72)</f>
        <v>0</v>
      </c>
      <c r="G71" s="32">
        <f t="shared" si="29"/>
        <v>490000</v>
      </c>
      <c r="H71" s="31">
        <f>SUM(H72)</f>
        <v>540000</v>
      </c>
      <c r="I71" s="31">
        <f>SUM(I72)</f>
        <v>0</v>
      </c>
      <c r="J71" s="32">
        <f t="shared" si="30"/>
        <v>540000</v>
      </c>
      <c r="K71" s="31">
        <f>SUM(K72)</f>
        <v>593000</v>
      </c>
      <c r="L71" s="31">
        <f>SUM(L72)</f>
        <v>0</v>
      </c>
      <c r="M71" s="32">
        <f t="shared" si="31"/>
        <v>593000</v>
      </c>
    </row>
    <row r="72" spans="1:13" s="39" customFormat="1" ht="24.75" customHeight="1">
      <c r="A72" s="35">
        <v>414411</v>
      </c>
      <c r="B72" s="36" t="s">
        <v>7</v>
      </c>
      <c r="C72" s="37">
        <v>240000</v>
      </c>
      <c r="D72" s="37">
        <v>0</v>
      </c>
      <c r="E72" s="37">
        <v>490000</v>
      </c>
      <c r="F72" s="37"/>
      <c r="G72" s="38">
        <f t="shared" si="29"/>
        <v>490000</v>
      </c>
      <c r="H72" s="37">
        <v>540000</v>
      </c>
      <c r="I72" s="37"/>
      <c r="J72" s="38">
        <f t="shared" si="30"/>
        <v>540000</v>
      </c>
      <c r="K72" s="37">
        <v>593000</v>
      </c>
      <c r="L72" s="37"/>
      <c r="M72" s="38">
        <f t="shared" si="31"/>
        <v>593000</v>
      </c>
    </row>
    <row r="73" spans="1:13" s="1" customFormat="1" ht="16.5" customHeight="1">
      <c r="A73" s="33">
        <v>415000</v>
      </c>
      <c r="B73" s="30" t="s">
        <v>62</v>
      </c>
      <c r="C73" s="31">
        <f>SUM(C74)</f>
        <v>829000</v>
      </c>
      <c r="D73" s="31">
        <f aca="true" t="shared" si="33" ref="D73:F74">SUM(D74)</f>
        <v>150000</v>
      </c>
      <c r="E73" s="31">
        <f t="shared" si="33"/>
        <v>1344000</v>
      </c>
      <c r="F73" s="31">
        <f t="shared" si="33"/>
        <v>0</v>
      </c>
      <c r="G73" s="32">
        <f t="shared" si="29"/>
        <v>1344000</v>
      </c>
      <c r="H73" s="31">
        <f>SUM(H74)</f>
        <v>1390000</v>
      </c>
      <c r="I73" s="31">
        <f>SUM(I74)</f>
        <v>0</v>
      </c>
      <c r="J73" s="32">
        <f t="shared" si="30"/>
        <v>1390000</v>
      </c>
      <c r="K73" s="31">
        <f>SUM(K74)</f>
        <v>1378000</v>
      </c>
      <c r="L73" s="31">
        <f>SUM(L74)</f>
        <v>0</v>
      </c>
      <c r="M73" s="32">
        <f t="shared" si="31"/>
        <v>1378000</v>
      </c>
    </row>
    <row r="74" spans="1:13" s="1" customFormat="1" ht="16.5" customHeight="1">
      <c r="A74" s="33">
        <v>415100</v>
      </c>
      <c r="B74" s="30" t="s">
        <v>62</v>
      </c>
      <c r="C74" s="31">
        <f>SUM(C75)</f>
        <v>829000</v>
      </c>
      <c r="D74" s="31">
        <f t="shared" si="33"/>
        <v>150000</v>
      </c>
      <c r="E74" s="31">
        <f t="shared" si="33"/>
        <v>1344000</v>
      </c>
      <c r="F74" s="31">
        <f t="shared" si="33"/>
        <v>0</v>
      </c>
      <c r="G74" s="32">
        <f t="shared" si="29"/>
        <v>1344000</v>
      </c>
      <c r="H74" s="31">
        <f>SUM(H75)</f>
        <v>1390000</v>
      </c>
      <c r="I74" s="31">
        <f>SUM(I75)</f>
        <v>0</v>
      </c>
      <c r="J74" s="32">
        <f t="shared" si="30"/>
        <v>1390000</v>
      </c>
      <c r="K74" s="31">
        <f>SUM(K75)</f>
        <v>1378000</v>
      </c>
      <c r="L74" s="31">
        <f>SUM(L75)</f>
        <v>0</v>
      </c>
      <c r="M74" s="32">
        <f t="shared" si="31"/>
        <v>1378000</v>
      </c>
    </row>
    <row r="75" spans="1:13" s="39" customFormat="1" ht="24.75" customHeight="1">
      <c r="A75" s="35">
        <v>415112</v>
      </c>
      <c r="B75" s="36" t="s">
        <v>80</v>
      </c>
      <c r="C75" s="37">
        <v>829000</v>
      </c>
      <c r="D75" s="37">
        <v>150000</v>
      </c>
      <c r="E75" s="37">
        <v>1344000</v>
      </c>
      <c r="F75" s="37"/>
      <c r="G75" s="38">
        <f t="shared" si="29"/>
        <v>1344000</v>
      </c>
      <c r="H75" s="37">
        <v>1390000</v>
      </c>
      <c r="I75" s="37"/>
      <c r="J75" s="38">
        <f t="shared" si="30"/>
        <v>1390000</v>
      </c>
      <c r="K75" s="37">
        <v>1378000</v>
      </c>
      <c r="L75" s="37"/>
      <c r="M75" s="38">
        <f t="shared" si="31"/>
        <v>1378000</v>
      </c>
    </row>
    <row r="76" spans="1:13" s="1" customFormat="1" ht="24.75" customHeight="1">
      <c r="A76" s="33">
        <v>416000</v>
      </c>
      <c r="B76" s="30" t="s">
        <v>50</v>
      </c>
      <c r="C76" s="31">
        <f>SUM(C77)</f>
        <v>244000</v>
      </c>
      <c r="D76" s="31">
        <f>SUM(D77)</f>
        <v>0</v>
      </c>
      <c r="E76" s="31">
        <f>SUM(E77)</f>
        <v>410000</v>
      </c>
      <c r="F76" s="31">
        <f>SUM(F77)</f>
        <v>0</v>
      </c>
      <c r="G76" s="32">
        <f t="shared" si="29"/>
        <v>410000</v>
      </c>
      <c r="H76" s="31">
        <f>SUM(H77)</f>
        <v>732000</v>
      </c>
      <c r="I76" s="31">
        <f>SUM(I77)</f>
        <v>0</v>
      </c>
      <c r="J76" s="32">
        <f t="shared" si="30"/>
        <v>732000</v>
      </c>
      <c r="K76" s="31">
        <f>SUM(K77)</f>
        <v>412000</v>
      </c>
      <c r="L76" s="31">
        <f>SUM(L77)</f>
        <v>0</v>
      </c>
      <c r="M76" s="32">
        <f t="shared" si="31"/>
        <v>412000</v>
      </c>
    </row>
    <row r="77" spans="1:13" s="1" customFormat="1" ht="24.75" customHeight="1">
      <c r="A77" s="33">
        <v>416100</v>
      </c>
      <c r="B77" s="30" t="s">
        <v>50</v>
      </c>
      <c r="C77" s="31">
        <f>SUM(C78:C80)</f>
        <v>244000</v>
      </c>
      <c r="D77" s="31">
        <f>SUM(D78:D80)</f>
        <v>0</v>
      </c>
      <c r="E77" s="31">
        <f>SUM(E78:E80)</f>
        <v>410000</v>
      </c>
      <c r="F77" s="31">
        <f>SUM(F78:F80)</f>
        <v>0</v>
      </c>
      <c r="G77" s="32">
        <f t="shared" si="29"/>
        <v>410000</v>
      </c>
      <c r="H77" s="31">
        <f>SUM(H78:H80)</f>
        <v>732000</v>
      </c>
      <c r="I77" s="31">
        <f>SUM(I78:I80)</f>
        <v>0</v>
      </c>
      <c r="J77" s="32">
        <f t="shared" si="30"/>
        <v>732000</v>
      </c>
      <c r="K77" s="31">
        <f>SUM(K78:K80)</f>
        <v>412000</v>
      </c>
      <c r="L77" s="31">
        <f>SUM(L78:L80)</f>
        <v>0</v>
      </c>
      <c r="M77" s="32">
        <f t="shared" si="31"/>
        <v>412000</v>
      </c>
    </row>
    <row r="78" spans="1:13" s="39" customFormat="1" ht="16.5" customHeight="1">
      <c r="A78" s="35">
        <v>416111</v>
      </c>
      <c r="B78" s="36" t="s">
        <v>224</v>
      </c>
      <c r="C78" s="37">
        <v>244000</v>
      </c>
      <c r="D78" s="37">
        <v>0</v>
      </c>
      <c r="E78" s="37">
        <v>410000</v>
      </c>
      <c r="F78" s="37"/>
      <c r="G78" s="38">
        <f t="shared" si="29"/>
        <v>410000</v>
      </c>
      <c r="H78" s="37">
        <v>732000</v>
      </c>
      <c r="I78" s="37"/>
      <c r="J78" s="38">
        <f aca="true" t="shared" si="34" ref="J78:J110">SUM(H78+I78)</f>
        <v>732000</v>
      </c>
      <c r="K78" s="37">
        <v>412000</v>
      </c>
      <c r="L78" s="37"/>
      <c r="M78" s="38">
        <f t="shared" si="31"/>
        <v>412000</v>
      </c>
    </row>
    <row r="79" spans="1:13" s="39" customFormat="1" ht="16.5" customHeight="1">
      <c r="A79" s="35">
        <v>416121</v>
      </c>
      <c r="B79" s="36" t="s">
        <v>81</v>
      </c>
      <c r="C79" s="37"/>
      <c r="D79" s="37"/>
      <c r="E79" s="37"/>
      <c r="F79" s="37"/>
      <c r="G79" s="38">
        <f t="shared" si="29"/>
        <v>0</v>
      </c>
      <c r="H79" s="37"/>
      <c r="I79" s="37"/>
      <c r="J79" s="38">
        <f t="shared" si="34"/>
        <v>0</v>
      </c>
      <c r="K79" s="37"/>
      <c r="L79" s="37"/>
      <c r="M79" s="38">
        <f t="shared" si="31"/>
        <v>0</v>
      </c>
    </row>
    <row r="80" spans="1:13" s="39" customFormat="1" ht="16.5" customHeight="1">
      <c r="A80" s="35">
        <v>416132</v>
      </c>
      <c r="B80" s="36" t="s">
        <v>82</v>
      </c>
      <c r="C80" s="37"/>
      <c r="D80" s="37"/>
      <c r="E80" s="37"/>
      <c r="F80" s="37"/>
      <c r="G80" s="38">
        <f t="shared" si="29"/>
        <v>0</v>
      </c>
      <c r="H80" s="37"/>
      <c r="I80" s="37"/>
      <c r="J80" s="38">
        <f t="shared" si="34"/>
        <v>0</v>
      </c>
      <c r="K80" s="37"/>
      <c r="L80" s="37"/>
      <c r="M80" s="38">
        <f t="shared" si="31"/>
        <v>0</v>
      </c>
    </row>
    <row r="81" spans="1:13" s="1" customFormat="1" ht="16.5" customHeight="1">
      <c r="A81" s="33">
        <v>420000</v>
      </c>
      <c r="B81" s="30" t="s">
        <v>83</v>
      </c>
      <c r="C81" s="31">
        <f>SUM(C82+C114+C127+C159+C168+C187)</f>
        <v>2298000</v>
      </c>
      <c r="D81" s="31">
        <f>SUM(D82+D114+D127+D159+D168+D187)</f>
        <v>318840.82</v>
      </c>
      <c r="E81" s="31">
        <f>SUM(E82+E114+E127+E159+E168+E187)</f>
        <v>2350000</v>
      </c>
      <c r="F81" s="31">
        <f>SUM(F82+F114+F127+F159+F168+F187)</f>
        <v>2270000</v>
      </c>
      <c r="G81" s="32">
        <f t="shared" si="29"/>
        <v>4620000</v>
      </c>
      <c r="H81" s="31">
        <f>SUM(H82+H114+H127+H159+H168+H187)</f>
        <v>2358000</v>
      </c>
      <c r="I81" s="31">
        <f>SUM(I82+I114+I127+I159+I168+I187)</f>
        <v>2006000</v>
      </c>
      <c r="J81" s="32">
        <f t="shared" si="34"/>
        <v>4364000</v>
      </c>
      <c r="K81" s="31">
        <f>SUM(K82+K114+K127+K159+K168+K187)</f>
        <v>2382000</v>
      </c>
      <c r="L81" s="31">
        <f>SUM(L82+L114+L127+L159+L168+L187)</f>
        <v>2346000</v>
      </c>
      <c r="M81" s="32">
        <f t="shared" si="31"/>
        <v>4728000</v>
      </c>
    </row>
    <row r="82" spans="1:13" s="1" customFormat="1" ht="16.5" customHeight="1">
      <c r="A82" s="33">
        <v>421000</v>
      </c>
      <c r="B82" s="30" t="s">
        <v>8</v>
      </c>
      <c r="C82" s="31">
        <f>SUM(C83+C86+C92+C99+C105+C110)</f>
        <v>987000</v>
      </c>
      <c r="D82" s="31">
        <f>SUM(D83+D86+D92+D99+D105+D110)</f>
        <v>143315.92</v>
      </c>
      <c r="E82" s="31">
        <f>SUM(E83+E86+E92+E99+E105+E110)</f>
        <v>998000</v>
      </c>
      <c r="F82" s="31">
        <f>SUM(F83+F86+F92+F99+F105+F110)</f>
        <v>164000</v>
      </c>
      <c r="G82" s="32">
        <f t="shared" si="29"/>
        <v>1162000</v>
      </c>
      <c r="H82" s="31">
        <f>SUM(H83+H86+H92+H99+H105+H110)</f>
        <v>1006000</v>
      </c>
      <c r="I82" s="31">
        <f>SUM(I83+I86+I92+I99+I105+I110)</f>
        <v>148000</v>
      </c>
      <c r="J82" s="32">
        <f t="shared" si="34"/>
        <v>1154000</v>
      </c>
      <c r="K82" s="31">
        <f>SUM(K83+K86+K92+K99+K105+K110)</f>
        <v>1030000</v>
      </c>
      <c r="L82" s="31">
        <f>SUM(L83+L86+L92+L99+L105+L110)</f>
        <v>165000</v>
      </c>
      <c r="M82" s="32">
        <f t="shared" si="31"/>
        <v>1195000</v>
      </c>
    </row>
    <row r="83" spans="1:13" s="1" customFormat="1" ht="24.75" customHeight="1">
      <c r="A83" s="33">
        <v>421100</v>
      </c>
      <c r="B83" s="30" t="s">
        <v>9</v>
      </c>
      <c r="C83" s="31">
        <f>SUM(C84:C85)</f>
        <v>100000</v>
      </c>
      <c r="D83" s="31">
        <f>SUM(D84:D85)</f>
        <v>23269.66</v>
      </c>
      <c r="E83" s="31">
        <f>SUM(E84:E85)</f>
        <v>100000</v>
      </c>
      <c r="F83" s="31">
        <f>SUM(F84:F85)</f>
        <v>14000</v>
      </c>
      <c r="G83" s="32">
        <f t="shared" si="29"/>
        <v>114000</v>
      </c>
      <c r="H83" s="31">
        <f>SUM(H84:H85)</f>
        <v>100000</v>
      </c>
      <c r="I83" s="31">
        <f>SUM(I84:I85)</f>
        <v>3000</v>
      </c>
      <c r="J83" s="32">
        <f t="shared" si="34"/>
        <v>103000</v>
      </c>
      <c r="K83" s="31">
        <f>SUM(K84:K85)</f>
        <v>100000</v>
      </c>
      <c r="L83" s="31">
        <f>SUM(L84:L85)</f>
        <v>5000</v>
      </c>
      <c r="M83" s="32">
        <f t="shared" si="31"/>
        <v>105000</v>
      </c>
    </row>
    <row r="84" spans="1:13" s="39" customFormat="1" ht="16.5" customHeight="1">
      <c r="A84" s="35">
        <v>421111</v>
      </c>
      <c r="B84" s="36" t="s">
        <v>84</v>
      </c>
      <c r="C84" s="37">
        <v>100000</v>
      </c>
      <c r="D84" s="37">
        <v>23269.66</v>
      </c>
      <c r="E84" s="37">
        <v>100000</v>
      </c>
      <c r="F84" s="37">
        <v>14000</v>
      </c>
      <c r="G84" s="38">
        <f t="shared" si="29"/>
        <v>114000</v>
      </c>
      <c r="H84" s="37">
        <v>100000</v>
      </c>
      <c r="I84" s="37">
        <v>3000</v>
      </c>
      <c r="J84" s="38">
        <f t="shared" si="34"/>
        <v>103000</v>
      </c>
      <c r="K84" s="37">
        <v>100000</v>
      </c>
      <c r="L84" s="37">
        <v>5000</v>
      </c>
      <c r="M84" s="38">
        <f t="shared" si="31"/>
        <v>105000</v>
      </c>
    </row>
    <row r="85" spans="1:13" s="39" customFormat="1" ht="16.5" customHeight="1">
      <c r="A85" s="35">
        <v>421121</v>
      </c>
      <c r="B85" s="36" t="s">
        <v>85</v>
      </c>
      <c r="C85" s="37"/>
      <c r="D85" s="37"/>
      <c r="E85" s="37"/>
      <c r="F85" s="37"/>
      <c r="G85" s="38">
        <f t="shared" si="29"/>
        <v>0</v>
      </c>
      <c r="H85" s="37"/>
      <c r="I85" s="37"/>
      <c r="J85" s="38">
        <f t="shared" si="34"/>
        <v>0</v>
      </c>
      <c r="K85" s="37"/>
      <c r="L85" s="37"/>
      <c r="M85" s="38">
        <f t="shared" si="31"/>
        <v>0</v>
      </c>
    </row>
    <row r="86" spans="1:13" s="1" customFormat="1" ht="16.5" customHeight="1">
      <c r="A86" s="33">
        <v>421200</v>
      </c>
      <c r="B86" s="30" t="s">
        <v>10</v>
      </c>
      <c r="C86" s="31">
        <f>SUM(C87:C91)</f>
        <v>660000</v>
      </c>
      <c r="D86" s="31">
        <f>SUM(D87:D91)</f>
        <v>83559.19</v>
      </c>
      <c r="E86" s="31">
        <f>SUM(E87:E91)</f>
        <v>660000</v>
      </c>
      <c r="F86" s="31">
        <f>SUM(F87:F91)</f>
        <v>0</v>
      </c>
      <c r="G86" s="32">
        <f t="shared" si="29"/>
        <v>660000</v>
      </c>
      <c r="H86" s="31">
        <f>SUM(H87:H91)</f>
        <v>664000</v>
      </c>
      <c r="I86" s="31">
        <f>SUM(I87:I91)</f>
        <v>0</v>
      </c>
      <c r="J86" s="32">
        <f t="shared" si="34"/>
        <v>664000</v>
      </c>
      <c r="K86" s="31">
        <f>SUM(K87:K91)</f>
        <v>684000</v>
      </c>
      <c r="L86" s="31">
        <f>SUM(L87:L91)</f>
        <v>0</v>
      </c>
      <c r="M86" s="32">
        <f t="shared" si="31"/>
        <v>684000</v>
      </c>
    </row>
    <row r="87" spans="1:13" s="39" customFormat="1" ht="16.5" customHeight="1">
      <c r="A87" s="35">
        <v>421211</v>
      </c>
      <c r="B87" s="36" t="s">
        <v>86</v>
      </c>
      <c r="C87" s="37"/>
      <c r="D87" s="37"/>
      <c r="E87" s="37"/>
      <c r="F87" s="37"/>
      <c r="G87" s="38">
        <f t="shared" si="29"/>
        <v>0</v>
      </c>
      <c r="H87" s="37"/>
      <c r="I87" s="37"/>
      <c r="J87" s="38">
        <f t="shared" si="34"/>
        <v>0</v>
      </c>
      <c r="K87" s="37"/>
      <c r="L87" s="37"/>
      <c r="M87" s="38">
        <f t="shared" si="31"/>
        <v>0</v>
      </c>
    </row>
    <row r="88" spans="1:13" s="39" customFormat="1" ht="16.5" customHeight="1">
      <c r="A88" s="35">
        <v>421222</v>
      </c>
      <c r="B88" s="36" t="s">
        <v>87</v>
      </c>
      <c r="C88" s="37"/>
      <c r="D88" s="37"/>
      <c r="E88" s="37"/>
      <c r="F88" s="37"/>
      <c r="G88" s="38">
        <f t="shared" si="29"/>
        <v>0</v>
      </c>
      <c r="H88" s="37"/>
      <c r="I88" s="37"/>
      <c r="J88" s="38">
        <f t="shared" si="34"/>
        <v>0</v>
      </c>
      <c r="K88" s="37"/>
      <c r="L88" s="37"/>
      <c r="M88" s="38">
        <f t="shared" si="31"/>
        <v>0</v>
      </c>
    </row>
    <row r="89" spans="1:13" s="39" customFormat="1" ht="16.5" customHeight="1">
      <c r="A89" s="35">
        <v>421223</v>
      </c>
      <c r="B89" s="36" t="s">
        <v>88</v>
      </c>
      <c r="C89" s="37"/>
      <c r="D89" s="37"/>
      <c r="E89" s="37"/>
      <c r="F89" s="37"/>
      <c r="G89" s="38">
        <f t="shared" si="29"/>
        <v>0</v>
      </c>
      <c r="H89" s="37"/>
      <c r="I89" s="37"/>
      <c r="J89" s="38">
        <f t="shared" si="34"/>
        <v>0</v>
      </c>
      <c r="K89" s="37"/>
      <c r="L89" s="37"/>
      <c r="M89" s="38">
        <f t="shared" si="31"/>
        <v>0</v>
      </c>
    </row>
    <row r="90" spans="1:13" s="39" customFormat="1" ht="16.5" customHeight="1">
      <c r="A90" s="35">
        <v>421224</v>
      </c>
      <c r="B90" s="36" t="s">
        <v>89</v>
      </c>
      <c r="C90" s="37"/>
      <c r="D90" s="37"/>
      <c r="E90" s="37"/>
      <c r="F90" s="37"/>
      <c r="G90" s="38">
        <f t="shared" si="29"/>
        <v>0</v>
      </c>
      <c r="H90" s="37"/>
      <c r="I90" s="37"/>
      <c r="J90" s="38">
        <f t="shared" si="34"/>
        <v>0</v>
      </c>
      <c r="K90" s="37"/>
      <c r="L90" s="37"/>
      <c r="M90" s="38">
        <f t="shared" si="31"/>
        <v>0</v>
      </c>
    </row>
    <row r="91" spans="1:13" s="39" customFormat="1" ht="16.5" customHeight="1">
      <c r="A91" s="35">
        <v>421225</v>
      </c>
      <c r="B91" s="36" t="s">
        <v>90</v>
      </c>
      <c r="C91" s="37">
        <v>660000</v>
      </c>
      <c r="D91" s="37">
        <v>83559.19</v>
      </c>
      <c r="E91" s="37">
        <v>660000</v>
      </c>
      <c r="F91" s="37"/>
      <c r="G91" s="38">
        <f t="shared" si="29"/>
        <v>660000</v>
      </c>
      <c r="H91" s="37">
        <v>664000</v>
      </c>
      <c r="I91" s="37"/>
      <c r="J91" s="38">
        <f t="shared" si="34"/>
        <v>664000</v>
      </c>
      <c r="K91" s="37">
        <v>684000</v>
      </c>
      <c r="L91" s="37"/>
      <c r="M91" s="38">
        <f t="shared" si="31"/>
        <v>684000</v>
      </c>
    </row>
    <row r="92" spans="1:13" s="1" customFormat="1" ht="16.5" customHeight="1">
      <c r="A92" s="33">
        <v>421300</v>
      </c>
      <c r="B92" s="30" t="s">
        <v>11</v>
      </c>
      <c r="C92" s="31">
        <f>SUM(C93:C98)</f>
        <v>30000</v>
      </c>
      <c r="D92" s="31">
        <f>SUM(D93:D98)</f>
        <v>0</v>
      </c>
      <c r="E92" s="31">
        <f>SUM(E93:E98)</f>
        <v>29000</v>
      </c>
      <c r="F92" s="31">
        <f>SUM(F93:F98)</f>
        <v>0</v>
      </c>
      <c r="G92" s="32">
        <f t="shared" si="29"/>
        <v>29000</v>
      </c>
      <c r="H92" s="31">
        <f>SUM(H93:H98)</f>
        <v>30000</v>
      </c>
      <c r="I92" s="31">
        <f>SUM(I93:I98)</f>
        <v>0</v>
      </c>
      <c r="J92" s="32">
        <f t="shared" si="34"/>
        <v>30000</v>
      </c>
      <c r="K92" s="31">
        <f>SUM(K93:K98)</f>
        <v>31000</v>
      </c>
      <c r="L92" s="31">
        <f>SUM(L93:L98)</f>
        <v>0</v>
      </c>
      <c r="M92" s="32">
        <f t="shared" si="31"/>
        <v>31000</v>
      </c>
    </row>
    <row r="93" spans="1:13" s="39" customFormat="1" ht="16.5" customHeight="1">
      <c r="A93" s="35">
        <v>421311</v>
      </c>
      <c r="B93" s="36" t="s">
        <v>91</v>
      </c>
      <c r="C93" s="37"/>
      <c r="D93" s="37"/>
      <c r="E93" s="37"/>
      <c r="F93" s="37"/>
      <c r="G93" s="38">
        <f t="shared" si="29"/>
        <v>0</v>
      </c>
      <c r="H93" s="37"/>
      <c r="I93" s="37"/>
      <c r="J93" s="38">
        <f t="shared" si="34"/>
        <v>0</v>
      </c>
      <c r="K93" s="37"/>
      <c r="L93" s="37"/>
      <c r="M93" s="38">
        <f t="shared" si="31"/>
        <v>0</v>
      </c>
    </row>
    <row r="94" spans="1:13" s="39" customFormat="1" ht="16.5" customHeight="1">
      <c r="A94" s="35">
        <v>421321</v>
      </c>
      <c r="B94" s="36" t="s">
        <v>92</v>
      </c>
      <c r="C94" s="37">
        <v>30000</v>
      </c>
      <c r="D94" s="37">
        <v>0</v>
      </c>
      <c r="E94" s="37">
        <v>29000</v>
      </c>
      <c r="F94" s="37"/>
      <c r="G94" s="38">
        <f t="shared" si="29"/>
        <v>29000</v>
      </c>
      <c r="H94" s="37">
        <v>30000</v>
      </c>
      <c r="I94" s="37"/>
      <c r="J94" s="38">
        <f t="shared" si="34"/>
        <v>30000</v>
      </c>
      <c r="K94" s="37">
        <v>31000</v>
      </c>
      <c r="L94" s="37"/>
      <c r="M94" s="38">
        <f t="shared" si="31"/>
        <v>31000</v>
      </c>
    </row>
    <row r="95" spans="1:13" s="39" customFormat="1" ht="16.5" customHeight="1">
      <c r="A95" s="35">
        <v>421322</v>
      </c>
      <c r="B95" s="36" t="s">
        <v>93</v>
      </c>
      <c r="C95" s="37"/>
      <c r="D95" s="37"/>
      <c r="E95" s="37"/>
      <c r="F95" s="37"/>
      <c r="G95" s="38">
        <f t="shared" si="29"/>
        <v>0</v>
      </c>
      <c r="H95" s="37"/>
      <c r="I95" s="37"/>
      <c r="J95" s="38">
        <f t="shared" si="34"/>
        <v>0</v>
      </c>
      <c r="K95" s="37"/>
      <c r="L95" s="37"/>
      <c r="M95" s="38">
        <f t="shared" si="31"/>
        <v>0</v>
      </c>
    </row>
    <row r="96" spans="1:13" s="39" customFormat="1" ht="16.5" customHeight="1">
      <c r="A96" s="35">
        <v>421323</v>
      </c>
      <c r="B96" s="36" t="s">
        <v>94</v>
      </c>
      <c r="C96" s="37"/>
      <c r="D96" s="37"/>
      <c r="E96" s="37"/>
      <c r="F96" s="37"/>
      <c r="G96" s="38">
        <f t="shared" si="29"/>
        <v>0</v>
      </c>
      <c r="H96" s="37"/>
      <c r="I96" s="37"/>
      <c r="J96" s="38">
        <f t="shared" si="34"/>
        <v>0</v>
      </c>
      <c r="K96" s="37"/>
      <c r="L96" s="37"/>
      <c r="M96" s="38">
        <f t="shared" si="31"/>
        <v>0</v>
      </c>
    </row>
    <row r="97" spans="1:13" s="39" customFormat="1" ht="16.5" customHeight="1">
      <c r="A97" s="35">
        <v>421324</v>
      </c>
      <c r="B97" s="36" t="s">
        <v>95</v>
      </c>
      <c r="C97" s="37"/>
      <c r="D97" s="37"/>
      <c r="E97" s="37"/>
      <c r="F97" s="37"/>
      <c r="G97" s="38">
        <f t="shared" si="29"/>
        <v>0</v>
      </c>
      <c r="H97" s="37"/>
      <c r="I97" s="37"/>
      <c r="J97" s="38">
        <f t="shared" si="34"/>
        <v>0</v>
      </c>
      <c r="K97" s="37"/>
      <c r="L97" s="37"/>
      <c r="M97" s="38">
        <f t="shared" si="31"/>
        <v>0</v>
      </c>
    </row>
    <row r="98" spans="1:13" s="39" customFormat="1" ht="16.5" customHeight="1">
      <c r="A98" s="35">
        <v>421325</v>
      </c>
      <c r="B98" s="36" t="s">
        <v>96</v>
      </c>
      <c r="C98" s="37"/>
      <c r="D98" s="37"/>
      <c r="E98" s="37"/>
      <c r="F98" s="37"/>
      <c r="G98" s="38">
        <f t="shared" si="29"/>
        <v>0</v>
      </c>
      <c r="H98" s="37"/>
      <c r="I98" s="37"/>
      <c r="J98" s="38">
        <f t="shared" si="34"/>
        <v>0</v>
      </c>
      <c r="K98" s="37"/>
      <c r="L98" s="37"/>
      <c r="M98" s="38">
        <f t="shared" si="31"/>
        <v>0</v>
      </c>
    </row>
    <row r="99" spans="1:13" s="1" customFormat="1" ht="16.5" customHeight="1">
      <c r="A99" s="33">
        <v>421400</v>
      </c>
      <c r="B99" s="30" t="s">
        <v>12</v>
      </c>
      <c r="C99" s="31">
        <f>SUM(C100:C104)</f>
        <v>127000</v>
      </c>
      <c r="D99" s="31">
        <f>SUM(D100:D104)</f>
        <v>36487.07</v>
      </c>
      <c r="E99" s="31">
        <f>SUM(E100:E104)</f>
        <v>129000</v>
      </c>
      <c r="F99" s="31">
        <f>SUM(F100:F104)</f>
        <v>130000</v>
      </c>
      <c r="G99" s="32">
        <f t="shared" si="29"/>
        <v>259000</v>
      </c>
      <c r="H99" s="31">
        <f>SUM(H100:H104)</f>
        <v>132000</v>
      </c>
      <c r="I99" s="31">
        <f>SUM(I100:I104)</f>
        <v>130000</v>
      </c>
      <c r="J99" s="32">
        <f t="shared" si="34"/>
        <v>262000</v>
      </c>
      <c r="K99" s="31">
        <f>SUM(K100:K104)</f>
        <v>135000</v>
      </c>
      <c r="L99" s="31">
        <f>SUM(L100:L104)</f>
        <v>140000</v>
      </c>
      <c r="M99" s="32">
        <f t="shared" si="31"/>
        <v>275000</v>
      </c>
    </row>
    <row r="100" spans="1:13" s="39" customFormat="1" ht="16.5" customHeight="1">
      <c r="A100" s="35">
        <v>421411</v>
      </c>
      <c r="B100" s="36" t="s">
        <v>97</v>
      </c>
      <c r="C100" s="37">
        <v>30000</v>
      </c>
      <c r="D100" s="37">
        <v>13122.97</v>
      </c>
      <c r="E100" s="37">
        <v>31000</v>
      </c>
      <c r="F100" s="37"/>
      <c r="G100" s="38">
        <f t="shared" si="29"/>
        <v>31000</v>
      </c>
      <c r="H100" s="37">
        <v>32000</v>
      </c>
      <c r="I100" s="37"/>
      <c r="J100" s="38">
        <f t="shared" si="34"/>
        <v>32000</v>
      </c>
      <c r="K100" s="37">
        <v>33000</v>
      </c>
      <c r="L100" s="37"/>
      <c r="M100" s="38">
        <f t="shared" si="31"/>
        <v>33000</v>
      </c>
    </row>
    <row r="101" spans="1:13" s="39" customFormat="1" ht="16.5" customHeight="1">
      <c r="A101" s="35">
        <v>421412</v>
      </c>
      <c r="B101" s="36" t="s">
        <v>98</v>
      </c>
      <c r="C101" s="37">
        <v>45000</v>
      </c>
      <c r="D101" s="37">
        <v>9810</v>
      </c>
      <c r="E101" s="37">
        <v>45000</v>
      </c>
      <c r="F101" s="37"/>
      <c r="G101" s="38">
        <f t="shared" si="29"/>
        <v>45000</v>
      </c>
      <c r="H101" s="37">
        <v>46000</v>
      </c>
      <c r="I101" s="37"/>
      <c r="J101" s="38">
        <f t="shared" si="34"/>
        <v>46000</v>
      </c>
      <c r="K101" s="37">
        <v>47000</v>
      </c>
      <c r="L101" s="37"/>
      <c r="M101" s="38">
        <f t="shared" si="31"/>
        <v>47000</v>
      </c>
    </row>
    <row r="102" spans="1:13" s="39" customFormat="1" ht="16.5" customHeight="1">
      <c r="A102" s="35">
        <v>421414</v>
      </c>
      <c r="B102" s="36" t="s">
        <v>99</v>
      </c>
      <c r="C102" s="37">
        <v>32000</v>
      </c>
      <c r="D102" s="37">
        <v>8554.1</v>
      </c>
      <c r="E102" s="37">
        <v>33000</v>
      </c>
      <c r="F102" s="37">
        <v>130000</v>
      </c>
      <c r="G102" s="38">
        <f t="shared" si="29"/>
        <v>163000</v>
      </c>
      <c r="H102" s="37">
        <v>34000</v>
      </c>
      <c r="I102" s="37">
        <v>130000</v>
      </c>
      <c r="J102" s="38">
        <f t="shared" si="34"/>
        <v>164000</v>
      </c>
      <c r="K102" s="37">
        <v>35000</v>
      </c>
      <c r="L102" s="37">
        <v>140000</v>
      </c>
      <c r="M102" s="38">
        <f t="shared" si="31"/>
        <v>175000</v>
      </c>
    </row>
    <row r="103" spans="1:13" s="39" customFormat="1" ht="16.5" customHeight="1">
      <c r="A103" s="35">
        <v>421421</v>
      </c>
      <c r="B103" s="36" t="s">
        <v>100</v>
      </c>
      <c r="C103" s="37">
        <v>20000</v>
      </c>
      <c r="D103" s="37">
        <v>5000</v>
      </c>
      <c r="E103" s="37">
        <v>20000</v>
      </c>
      <c r="F103" s="37"/>
      <c r="G103" s="38">
        <f t="shared" si="29"/>
        <v>20000</v>
      </c>
      <c r="H103" s="37">
        <v>20000</v>
      </c>
      <c r="I103" s="37"/>
      <c r="J103" s="38">
        <f t="shared" si="34"/>
        <v>20000</v>
      </c>
      <c r="K103" s="37">
        <v>20000</v>
      </c>
      <c r="L103" s="37"/>
      <c r="M103" s="38">
        <f t="shared" si="31"/>
        <v>20000</v>
      </c>
    </row>
    <row r="104" spans="1:13" s="39" customFormat="1" ht="16.5" customHeight="1">
      <c r="A104" s="35">
        <v>421422</v>
      </c>
      <c r="B104" s="36" t="s">
        <v>101</v>
      </c>
      <c r="C104" s="37"/>
      <c r="D104" s="37"/>
      <c r="E104" s="37"/>
      <c r="F104" s="37"/>
      <c r="G104" s="38">
        <f t="shared" si="29"/>
        <v>0</v>
      </c>
      <c r="H104" s="37"/>
      <c r="I104" s="37"/>
      <c r="J104" s="38">
        <f t="shared" si="34"/>
        <v>0</v>
      </c>
      <c r="K104" s="37"/>
      <c r="L104" s="37"/>
      <c r="M104" s="38">
        <f t="shared" si="31"/>
        <v>0</v>
      </c>
    </row>
    <row r="105" spans="1:13" s="1" customFormat="1" ht="16.5" customHeight="1">
      <c r="A105" s="33">
        <v>421500</v>
      </c>
      <c r="B105" s="30" t="s">
        <v>13</v>
      </c>
      <c r="C105" s="31">
        <f>SUM(C106:C108)</f>
        <v>70000</v>
      </c>
      <c r="D105" s="31">
        <f>SUM(D106:D108)</f>
        <v>0</v>
      </c>
      <c r="E105" s="31">
        <f>SUM(E106:E108)</f>
        <v>80000</v>
      </c>
      <c r="F105" s="31">
        <f>SUM(F106:F109)</f>
        <v>20000</v>
      </c>
      <c r="G105" s="32">
        <f t="shared" si="29"/>
        <v>100000</v>
      </c>
      <c r="H105" s="31">
        <f>SUM(H106:H108)</f>
        <v>80000</v>
      </c>
      <c r="I105" s="31">
        <f>SUM(I107:I109)</f>
        <v>15000</v>
      </c>
      <c r="J105" s="32">
        <f t="shared" si="34"/>
        <v>95000</v>
      </c>
      <c r="K105" s="31">
        <f>SUM(K106:K108)</f>
        <v>80000</v>
      </c>
      <c r="L105" s="31">
        <f>SUM(L106:L109)</f>
        <v>20000</v>
      </c>
      <c r="M105" s="32">
        <f t="shared" si="31"/>
        <v>100000</v>
      </c>
    </row>
    <row r="106" spans="1:13" s="39" customFormat="1" ht="16.5" customHeight="1">
      <c r="A106" s="35">
        <v>421511</v>
      </c>
      <c r="B106" s="36" t="s">
        <v>102</v>
      </c>
      <c r="C106" s="37"/>
      <c r="D106" s="37"/>
      <c r="E106" s="37"/>
      <c r="F106" s="37"/>
      <c r="G106" s="38">
        <f t="shared" si="29"/>
        <v>0</v>
      </c>
      <c r="H106" s="37"/>
      <c r="I106" s="37"/>
      <c r="J106" s="38">
        <f t="shared" si="34"/>
        <v>0</v>
      </c>
      <c r="K106" s="37"/>
      <c r="L106" s="37"/>
      <c r="M106" s="38">
        <f t="shared" si="31"/>
        <v>0</v>
      </c>
    </row>
    <row r="107" spans="1:13" s="39" customFormat="1" ht="16.5" customHeight="1">
      <c r="A107" s="35">
        <v>421512</v>
      </c>
      <c r="B107" s="36" t="s">
        <v>103</v>
      </c>
      <c r="C107" s="37"/>
      <c r="D107" s="37"/>
      <c r="E107" s="37"/>
      <c r="F107" s="37"/>
      <c r="G107" s="38">
        <f t="shared" si="29"/>
        <v>0</v>
      </c>
      <c r="H107" s="37"/>
      <c r="I107" s="37"/>
      <c r="J107" s="38">
        <f t="shared" si="34"/>
        <v>0</v>
      </c>
      <c r="K107" s="37"/>
      <c r="L107" s="37"/>
      <c r="M107" s="38">
        <f t="shared" si="31"/>
        <v>0</v>
      </c>
    </row>
    <row r="108" spans="1:13" s="39" customFormat="1" ht="24.75" customHeight="1">
      <c r="A108" s="35">
        <v>421513</v>
      </c>
      <c r="B108" s="36" t="s">
        <v>225</v>
      </c>
      <c r="C108" s="37">
        <v>70000</v>
      </c>
      <c r="D108" s="37">
        <v>0</v>
      </c>
      <c r="E108" s="37">
        <v>80000</v>
      </c>
      <c r="F108" s="37"/>
      <c r="G108" s="38">
        <f t="shared" si="29"/>
        <v>80000</v>
      </c>
      <c r="H108" s="37">
        <v>80000</v>
      </c>
      <c r="I108" s="37"/>
      <c r="J108" s="38">
        <f t="shared" si="34"/>
        <v>80000</v>
      </c>
      <c r="K108" s="37">
        <v>80000</v>
      </c>
      <c r="L108" s="37"/>
      <c r="M108" s="38">
        <f t="shared" si="31"/>
        <v>80000</v>
      </c>
    </row>
    <row r="109" spans="1:13" s="39" customFormat="1" ht="24.75" customHeight="1">
      <c r="A109" s="35">
        <v>421521</v>
      </c>
      <c r="B109" s="36" t="s">
        <v>241</v>
      </c>
      <c r="C109" s="37"/>
      <c r="D109" s="37"/>
      <c r="E109" s="37"/>
      <c r="F109" s="37">
        <v>20000</v>
      </c>
      <c r="G109" s="38"/>
      <c r="H109" s="37"/>
      <c r="I109" s="37">
        <v>15000</v>
      </c>
      <c r="J109" s="38"/>
      <c r="K109" s="37"/>
      <c r="L109" s="37">
        <v>20000</v>
      </c>
      <c r="M109" s="38"/>
    </row>
    <row r="110" spans="1:13" s="1" customFormat="1" ht="16.5" customHeight="1">
      <c r="A110" s="33">
        <v>421600</v>
      </c>
      <c r="B110" s="30" t="s">
        <v>14</v>
      </c>
      <c r="C110" s="31">
        <f>SUM(C111:C113)</f>
        <v>0</v>
      </c>
      <c r="D110" s="31">
        <f>SUM(D111:D113)</f>
        <v>0</v>
      </c>
      <c r="E110" s="31">
        <f>SUM(E111:E113)</f>
        <v>0</v>
      </c>
      <c r="F110" s="31">
        <f>SUM(F111:F113)</f>
        <v>0</v>
      </c>
      <c r="G110" s="32">
        <f t="shared" si="29"/>
        <v>0</v>
      </c>
      <c r="H110" s="31">
        <f>SUM(H111:H113)</f>
        <v>0</v>
      </c>
      <c r="I110" s="31">
        <f>SUM(I111:I113)</f>
        <v>0</v>
      </c>
      <c r="J110" s="32">
        <f t="shared" si="34"/>
        <v>0</v>
      </c>
      <c r="K110" s="31">
        <f>SUM(K111:K113)</f>
        <v>0</v>
      </c>
      <c r="L110" s="31">
        <f>SUM(L111:L113)</f>
        <v>0</v>
      </c>
      <c r="M110" s="32">
        <f t="shared" si="31"/>
        <v>0</v>
      </c>
    </row>
    <row r="111" spans="1:13" s="39" customFormat="1" ht="16.5" customHeight="1">
      <c r="A111" s="35">
        <v>421611</v>
      </c>
      <c r="B111" s="36" t="s">
        <v>104</v>
      </c>
      <c r="C111" s="37"/>
      <c r="D111" s="37"/>
      <c r="E111" s="37"/>
      <c r="F111" s="37"/>
      <c r="G111" s="38">
        <f aca="true" t="shared" si="35" ref="G111:G177">SUM(E111+F111)</f>
        <v>0</v>
      </c>
      <c r="H111" s="37"/>
      <c r="I111" s="37"/>
      <c r="J111" s="38">
        <f aca="true" t="shared" si="36" ref="J111:J143">SUM(H111+I111)</f>
        <v>0</v>
      </c>
      <c r="K111" s="37"/>
      <c r="L111" s="37"/>
      <c r="M111" s="38">
        <f aca="true" t="shared" si="37" ref="M111:M129">SUM(K111+L111)</f>
        <v>0</v>
      </c>
    </row>
    <row r="112" spans="1:13" s="39" customFormat="1" ht="16.5" customHeight="1">
      <c r="A112" s="35">
        <v>421612</v>
      </c>
      <c r="B112" s="36" t="s">
        <v>105</v>
      </c>
      <c r="C112" s="37"/>
      <c r="D112" s="37"/>
      <c r="E112" s="37"/>
      <c r="F112" s="37"/>
      <c r="G112" s="38">
        <f t="shared" si="35"/>
        <v>0</v>
      </c>
      <c r="H112" s="37"/>
      <c r="I112" s="37"/>
      <c r="J112" s="38">
        <f t="shared" si="36"/>
        <v>0</v>
      </c>
      <c r="K112" s="37"/>
      <c r="L112" s="37"/>
      <c r="M112" s="38">
        <f t="shared" si="37"/>
        <v>0</v>
      </c>
    </row>
    <row r="113" spans="1:13" s="39" customFormat="1" ht="16.5" customHeight="1">
      <c r="A113" s="35">
        <v>421619</v>
      </c>
      <c r="B113" s="36" t="s">
        <v>106</v>
      </c>
      <c r="C113" s="37"/>
      <c r="D113" s="37"/>
      <c r="E113" s="37"/>
      <c r="F113" s="37"/>
      <c r="G113" s="38">
        <f t="shared" si="35"/>
        <v>0</v>
      </c>
      <c r="H113" s="37"/>
      <c r="I113" s="37"/>
      <c r="J113" s="38">
        <f t="shared" si="36"/>
        <v>0</v>
      </c>
      <c r="K113" s="37"/>
      <c r="L113" s="37"/>
      <c r="M113" s="38">
        <f t="shared" si="37"/>
        <v>0</v>
      </c>
    </row>
    <row r="114" spans="1:13" s="1" customFormat="1" ht="16.5" customHeight="1">
      <c r="A114" s="33">
        <v>422000</v>
      </c>
      <c r="B114" s="30" t="s">
        <v>15</v>
      </c>
      <c r="C114" s="31">
        <f>SUM(C115+C122+C124)</f>
        <v>345000</v>
      </c>
      <c r="D114" s="31">
        <f>SUM(D115+D122+D124)</f>
        <v>60547.21000000001</v>
      </c>
      <c r="E114" s="31">
        <f>SUM(E115+E122+E124)</f>
        <v>361000</v>
      </c>
      <c r="F114" s="31">
        <f>SUM(F115+F122+F124)</f>
        <v>525000</v>
      </c>
      <c r="G114" s="32">
        <f t="shared" si="35"/>
        <v>886000</v>
      </c>
      <c r="H114" s="31">
        <f>SUM(H115+H122+H124)</f>
        <v>361000</v>
      </c>
      <c r="I114" s="31">
        <f>SUM(I115+I122+I124)</f>
        <v>575000</v>
      </c>
      <c r="J114" s="32">
        <f t="shared" si="36"/>
        <v>936000</v>
      </c>
      <c r="K114" s="31">
        <f>SUM(K115+K122+K124)</f>
        <v>361000</v>
      </c>
      <c r="L114" s="31">
        <f>SUM(L115+L122+L124)</f>
        <v>720000</v>
      </c>
      <c r="M114" s="32">
        <f t="shared" si="37"/>
        <v>1081000</v>
      </c>
    </row>
    <row r="115" spans="1:13" s="1" customFormat="1" ht="16.5" customHeight="1">
      <c r="A115" s="33">
        <v>422100</v>
      </c>
      <c r="B115" s="30" t="s">
        <v>16</v>
      </c>
      <c r="C115" s="31">
        <f>SUM(C116:C121)</f>
        <v>285000</v>
      </c>
      <c r="D115" s="31">
        <f>SUM(D116:D121)</f>
        <v>45951.76</v>
      </c>
      <c r="E115" s="31">
        <f>SUM(E116:E121)</f>
        <v>295000</v>
      </c>
      <c r="F115" s="31">
        <f>SUM(F116:F121)</f>
        <v>145000</v>
      </c>
      <c r="G115" s="32">
        <f t="shared" si="35"/>
        <v>440000</v>
      </c>
      <c r="H115" s="31">
        <f>SUM(H116:H121)</f>
        <v>295000</v>
      </c>
      <c r="I115" s="31">
        <f>SUM(I116:I121)</f>
        <v>155000</v>
      </c>
      <c r="J115" s="32">
        <f t="shared" si="36"/>
        <v>450000</v>
      </c>
      <c r="K115" s="31">
        <f>SUM(K116:K121)</f>
        <v>295000</v>
      </c>
      <c r="L115" s="31">
        <f>SUM(L116:L121)</f>
        <v>200000</v>
      </c>
      <c r="M115" s="32">
        <f t="shared" si="37"/>
        <v>495000</v>
      </c>
    </row>
    <row r="116" spans="1:13" s="39" customFormat="1" ht="24.75" customHeight="1">
      <c r="A116" s="35">
        <v>422111</v>
      </c>
      <c r="B116" s="36" t="s">
        <v>107</v>
      </c>
      <c r="C116" s="37">
        <v>160000</v>
      </c>
      <c r="D116" s="37">
        <v>24476.41</v>
      </c>
      <c r="E116" s="37">
        <v>170000</v>
      </c>
      <c r="F116" s="37">
        <v>115000</v>
      </c>
      <c r="G116" s="38">
        <f t="shared" si="35"/>
        <v>285000</v>
      </c>
      <c r="H116" s="37">
        <v>170000</v>
      </c>
      <c r="I116" s="37">
        <v>125000</v>
      </c>
      <c r="J116" s="38">
        <f t="shared" si="36"/>
        <v>295000</v>
      </c>
      <c r="K116" s="37">
        <v>170000</v>
      </c>
      <c r="L116" s="37">
        <v>130000</v>
      </c>
      <c r="M116" s="38">
        <f t="shared" si="37"/>
        <v>300000</v>
      </c>
    </row>
    <row r="117" spans="1:13" s="39" customFormat="1" ht="16.5" customHeight="1">
      <c r="A117" s="35">
        <v>422121</v>
      </c>
      <c r="B117" s="36" t="s">
        <v>108</v>
      </c>
      <c r="C117" s="37">
        <v>45000</v>
      </c>
      <c r="D117" s="37">
        <v>10585</v>
      </c>
      <c r="E117" s="37">
        <v>45000</v>
      </c>
      <c r="F117" s="37">
        <v>10000</v>
      </c>
      <c r="G117" s="38">
        <f t="shared" si="35"/>
        <v>55000</v>
      </c>
      <c r="H117" s="37">
        <v>45000</v>
      </c>
      <c r="I117" s="37">
        <v>15000</v>
      </c>
      <c r="J117" s="38">
        <f t="shared" si="36"/>
        <v>60000</v>
      </c>
      <c r="K117" s="37">
        <v>45000</v>
      </c>
      <c r="L117" s="37">
        <v>15000</v>
      </c>
      <c r="M117" s="38">
        <f t="shared" si="37"/>
        <v>60000</v>
      </c>
    </row>
    <row r="118" spans="1:13" s="39" customFormat="1" ht="16.5" customHeight="1">
      <c r="A118" s="35">
        <v>422131</v>
      </c>
      <c r="B118" s="36" t="s">
        <v>109</v>
      </c>
      <c r="C118" s="37">
        <v>40000</v>
      </c>
      <c r="D118" s="37">
        <v>5385</v>
      </c>
      <c r="E118" s="37">
        <v>40000</v>
      </c>
      <c r="F118" s="37">
        <v>5000</v>
      </c>
      <c r="G118" s="38">
        <f t="shared" si="35"/>
        <v>45000</v>
      </c>
      <c r="H118" s="37">
        <v>40000</v>
      </c>
      <c r="I118" s="37">
        <v>5000</v>
      </c>
      <c r="J118" s="38">
        <f t="shared" si="36"/>
        <v>45000</v>
      </c>
      <c r="K118" s="37">
        <v>40000</v>
      </c>
      <c r="L118" s="37">
        <v>40000</v>
      </c>
      <c r="M118" s="38">
        <f t="shared" si="37"/>
        <v>80000</v>
      </c>
    </row>
    <row r="119" spans="1:13" s="39" customFormat="1" ht="16.5" customHeight="1">
      <c r="A119" s="35">
        <v>422191</v>
      </c>
      <c r="B119" s="36" t="s">
        <v>110</v>
      </c>
      <c r="C119" s="37"/>
      <c r="D119" s="37"/>
      <c r="E119" s="37"/>
      <c r="F119" s="37"/>
      <c r="G119" s="38">
        <f t="shared" si="35"/>
        <v>0</v>
      </c>
      <c r="H119" s="37"/>
      <c r="I119" s="37"/>
      <c r="J119" s="38">
        <f t="shared" si="36"/>
        <v>0</v>
      </c>
      <c r="K119" s="37"/>
      <c r="L119" s="37"/>
      <c r="M119" s="38">
        <f t="shared" si="37"/>
        <v>0</v>
      </c>
    </row>
    <row r="120" spans="1:13" s="39" customFormat="1" ht="16.5" customHeight="1">
      <c r="A120" s="35">
        <v>422192</v>
      </c>
      <c r="B120" s="36" t="s">
        <v>111</v>
      </c>
      <c r="C120" s="37"/>
      <c r="D120" s="37"/>
      <c r="E120" s="37"/>
      <c r="F120" s="37"/>
      <c r="G120" s="38">
        <f t="shared" si="35"/>
        <v>0</v>
      </c>
      <c r="H120" s="37"/>
      <c r="I120" s="37"/>
      <c r="J120" s="38">
        <f t="shared" si="36"/>
        <v>0</v>
      </c>
      <c r="K120" s="37"/>
      <c r="L120" s="37"/>
      <c r="M120" s="38">
        <f t="shared" si="37"/>
        <v>0</v>
      </c>
    </row>
    <row r="121" spans="1:13" s="39" customFormat="1" ht="16.5" customHeight="1">
      <c r="A121" s="35">
        <v>422194</v>
      </c>
      <c r="B121" s="36" t="s">
        <v>112</v>
      </c>
      <c r="C121" s="37">
        <v>40000</v>
      </c>
      <c r="D121" s="37">
        <v>5505.35</v>
      </c>
      <c r="E121" s="37">
        <v>40000</v>
      </c>
      <c r="F121" s="37">
        <v>15000</v>
      </c>
      <c r="G121" s="38">
        <f t="shared" si="35"/>
        <v>55000</v>
      </c>
      <c r="H121" s="37">
        <v>40000</v>
      </c>
      <c r="I121" s="37">
        <v>10000</v>
      </c>
      <c r="J121" s="38">
        <f t="shared" si="36"/>
        <v>50000</v>
      </c>
      <c r="K121" s="37">
        <v>40000</v>
      </c>
      <c r="L121" s="37">
        <v>15000</v>
      </c>
      <c r="M121" s="38">
        <f t="shared" si="37"/>
        <v>55000</v>
      </c>
    </row>
    <row r="122" spans="1:13" s="1" customFormat="1" ht="24.75" customHeight="1">
      <c r="A122" s="33">
        <v>422200</v>
      </c>
      <c r="B122" s="30" t="s">
        <v>113</v>
      </c>
      <c r="C122" s="31">
        <f>SUM(C123)</f>
        <v>0</v>
      </c>
      <c r="D122" s="31">
        <f>SUM(D123)</f>
        <v>0</v>
      </c>
      <c r="E122" s="31">
        <f>SUM(E123)</f>
        <v>0</v>
      </c>
      <c r="F122" s="31">
        <f>SUM(F123)</f>
        <v>10000</v>
      </c>
      <c r="G122" s="32">
        <f t="shared" si="35"/>
        <v>10000</v>
      </c>
      <c r="H122" s="31">
        <f>SUM(H123)</f>
        <v>0</v>
      </c>
      <c r="I122" s="31">
        <f>SUM(I123)</f>
        <v>10000</v>
      </c>
      <c r="J122" s="32">
        <f t="shared" si="36"/>
        <v>10000</v>
      </c>
      <c r="K122" s="31">
        <f>SUM(K123)</f>
        <v>0</v>
      </c>
      <c r="L122" s="31">
        <f>SUM(L123)</f>
        <v>10000</v>
      </c>
      <c r="M122" s="32">
        <f t="shared" si="37"/>
        <v>10000</v>
      </c>
    </row>
    <row r="123" spans="1:13" s="39" customFormat="1" ht="24.75" customHeight="1">
      <c r="A123" s="35">
        <v>422211</v>
      </c>
      <c r="B123" s="36" t="s">
        <v>114</v>
      </c>
      <c r="C123" s="37"/>
      <c r="D123" s="37"/>
      <c r="E123" s="37"/>
      <c r="F123" s="37">
        <v>10000</v>
      </c>
      <c r="G123" s="38">
        <f t="shared" si="35"/>
        <v>10000</v>
      </c>
      <c r="H123" s="37"/>
      <c r="I123" s="37">
        <v>10000</v>
      </c>
      <c r="J123" s="38">
        <f t="shared" si="36"/>
        <v>10000</v>
      </c>
      <c r="K123" s="37"/>
      <c r="L123" s="37">
        <v>10000</v>
      </c>
      <c r="M123" s="38">
        <f t="shared" si="37"/>
        <v>10000</v>
      </c>
    </row>
    <row r="124" spans="1:13" s="1" customFormat="1" ht="16.5" customHeight="1">
      <c r="A124" s="33">
        <v>422400</v>
      </c>
      <c r="B124" s="30" t="s">
        <v>17</v>
      </c>
      <c r="C124" s="31">
        <f>SUM(C125)</f>
        <v>60000</v>
      </c>
      <c r="D124" s="31">
        <f>SUM(D125)</f>
        <v>14595.45</v>
      </c>
      <c r="E124" s="31">
        <f>SUM(E125)</f>
        <v>66000</v>
      </c>
      <c r="F124" s="31">
        <f>SUM(F125:F126)</f>
        <v>370000</v>
      </c>
      <c r="G124" s="32">
        <f t="shared" si="35"/>
        <v>436000</v>
      </c>
      <c r="H124" s="31">
        <f>SUM(H125)</f>
        <v>66000</v>
      </c>
      <c r="I124" s="31">
        <f>SUM(I125)</f>
        <v>410000</v>
      </c>
      <c r="J124" s="32">
        <f t="shared" si="36"/>
        <v>476000</v>
      </c>
      <c r="K124" s="31">
        <f>SUM(K125)</f>
        <v>66000</v>
      </c>
      <c r="L124" s="31">
        <f>SUM(L125)</f>
        <v>510000</v>
      </c>
      <c r="M124" s="32">
        <f t="shared" si="37"/>
        <v>576000</v>
      </c>
    </row>
    <row r="125" spans="1:13" s="39" customFormat="1" ht="16.5" customHeight="1">
      <c r="A125" s="35">
        <v>422412</v>
      </c>
      <c r="B125" s="36" t="s">
        <v>226</v>
      </c>
      <c r="C125" s="37">
        <v>60000</v>
      </c>
      <c r="D125" s="37">
        <v>14595.45</v>
      </c>
      <c r="E125" s="37">
        <v>66000</v>
      </c>
      <c r="F125" s="40">
        <v>70000</v>
      </c>
      <c r="G125" s="38">
        <f>SUM(E125+F125)</f>
        <v>136000</v>
      </c>
      <c r="H125" s="37">
        <v>66000</v>
      </c>
      <c r="I125" s="40">
        <v>410000</v>
      </c>
      <c r="J125" s="38">
        <f t="shared" si="36"/>
        <v>476000</v>
      </c>
      <c r="K125" s="37">
        <v>66000</v>
      </c>
      <c r="L125" s="40">
        <v>510000</v>
      </c>
      <c r="M125" s="38">
        <f t="shared" si="37"/>
        <v>576000</v>
      </c>
    </row>
    <row r="126" spans="1:13" s="39" customFormat="1" ht="16.5" customHeight="1">
      <c r="A126" s="35">
        <v>422411</v>
      </c>
      <c r="B126" s="36" t="s">
        <v>264</v>
      </c>
      <c r="C126" s="37"/>
      <c r="D126" s="37"/>
      <c r="E126" s="37"/>
      <c r="F126" s="40">
        <v>300000</v>
      </c>
      <c r="G126" s="38"/>
      <c r="H126" s="37"/>
      <c r="I126" s="40"/>
      <c r="J126" s="38"/>
      <c r="K126" s="37"/>
      <c r="L126" s="40"/>
      <c r="M126" s="38"/>
    </row>
    <row r="127" spans="1:13" s="1" customFormat="1" ht="16.5" customHeight="1">
      <c r="A127" s="33">
        <v>423000</v>
      </c>
      <c r="B127" s="30" t="s">
        <v>18</v>
      </c>
      <c r="C127" s="31">
        <f>SUM(C128+C131+C134+C139+C147+C152+C154+C157)</f>
        <v>260000</v>
      </c>
      <c r="D127" s="31">
        <f>SUM(D128+D131+D134+D139+D147+D152+D154+D157)</f>
        <v>38188.49</v>
      </c>
      <c r="E127" s="31">
        <f>SUM(E128+E131+E134+E139+E147+E152+E154+E157)</f>
        <v>255000</v>
      </c>
      <c r="F127" s="31">
        <f>SUM(F128+F131+F134+F139+F147+F152+F154+F157)</f>
        <v>1075000</v>
      </c>
      <c r="G127" s="32">
        <f t="shared" si="35"/>
        <v>1330000</v>
      </c>
      <c r="H127" s="31">
        <f>SUM(H128+H131+H134+H139+H147+H152+H154+H157)</f>
        <v>255000</v>
      </c>
      <c r="I127" s="31">
        <f>SUM(I128+I131+I134+I139+I147+I152+I154+I157)</f>
        <v>1010000</v>
      </c>
      <c r="J127" s="32">
        <f t="shared" si="36"/>
        <v>1265000</v>
      </c>
      <c r="K127" s="31">
        <f>SUM(K128+K131+K134+K139+K147+K152+K154+K157)</f>
        <v>255000</v>
      </c>
      <c r="L127" s="31">
        <f>SUM(L128+L131+L134+L139+L147+L152+L154+L157)</f>
        <v>1140000</v>
      </c>
      <c r="M127" s="32">
        <f t="shared" si="37"/>
        <v>1395000</v>
      </c>
    </row>
    <row r="128" spans="1:13" s="1" customFormat="1" ht="16.5" customHeight="1">
      <c r="A128" s="33">
        <v>423100</v>
      </c>
      <c r="B128" s="30" t="s">
        <v>19</v>
      </c>
      <c r="C128" s="31">
        <f>SUM(C129:C130)</f>
        <v>0</v>
      </c>
      <c r="D128" s="31">
        <f>SUM(D129:D130)</f>
        <v>0</v>
      </c>
      <c r="E128" s="31">
        <f>SUM(E129:E130)</f>
        <v>0</v>
      </c>
      <c r="F128" s="31">
        <f>SUM(F129:F130)</f>
        <v>0</v>
      </c>
      <c r="G128" s="32">
        <f t="shared" si="35"/>
        <v>0</v>
      </c>
      <c r="H128" s="31">
        <f>SUM(H129:H130)</f>
        <v>0</v>
      </c>
      <c r="I128" s="31">
        <f>SUM(I129:I130)</f>
        <v>0</v>
      </c>
      <c r="J128" s="32">
        <f t="shared" si="36"/>
        <v>0</v>
      </c>
      <c r="K128" s="31">
        <f>SUM(K129:K130)</f>
        <v>0</v>
      </c>
      <c r="L128" s="31">
        <f>SUM(L129:L130)</f>
        <v>0</v>
      </c>
      <c r="M128" s="32">
        <f t="shared" si="37"/>
        <v>0</v>
      </c>
    </row>
    <row r="129" spans="1:13" s="39" customFormat="1" ht="16.5" customHeight="1">
      <c r="A129" s="35">
        <v>423111</v>
      </c>
      <c r="B129" s="36" t="s">
        <v>115</v>
      </c>
      <c r="C129" s="37"/>
      <c r="D129" s="37"/>
      <c r="E129" s="37"/>
      <c r="F129" s="37"/>
      <c r="G129" s="38">
        <f>SUM(E129+F129)</f>
        <v>0</v>
      </c>
      <c r="H129" s="37"/>
      <c r="I129" s="37"/>
      <c r="J129" s="38">
        <f t="shared" si="36"/>
        <v>0</v>
      </c>
      <c r="K129" s="37"/>
      <c r="L129" s="37"/>
      <c r="M129" s="38">
        <f t="shared" si="37"/>
        <v>0</v>
      </c>
    </row>
    <row r="130" spans="1:13" s="39" customFormat="1" ht="16.5" customHeight="1">
      <c r="A130" s="35">
        <v>423191</v>
      </c>
      <c r="B130" s="36" t="s">
        <v>116</v>
      </c>
      <c r="C130" s="37"/>
      <c r="D130" s="37"/>
      <c r="E130" s="37"/>
      <c r="F130" s="37"/>
      <c r="G130" s="38">
        <f t="shared" si="35"/>
        <v>0</v>
      </c>
      <c r="H130" s="37"/>
      <c r="I130" s="37"/>
      <c r="J130" s="38">
        <f t="shared" si="36"/>
        <v>0</v>
      </c>
      <c r="K130" s="37"/>
      <c r="L130" s="37"/>
      <c r="M130" s="38">
        <f aca="true" t="shared" si="38" ref="M130:M195">SUM(K130+L130)</f>
        <v>0</v>
      </c>
    </row>
    <row r="131" spans="1:13" s="1" customFormat="1" ht="16.5" customHeight="1">
      <c r="A131" s="33">
        <v>423200</v>
      </c>
      <c r="B131" s="30" t="s">
        <v>20</v>
      </c>
      <c r="C131" s="31">
        <f>SUM(C132:C133)</f>
        <v>15000</v>
      </c>
      <c r="D131" s="31">
        <f>SUM(D132:D133)</f>
        <v>9240</v>
      </c>
      <c r="E131" s="31">
        <f>SUM(E132:E133)</f>
        <v>15000</v>
      </c>
      <c r="F131" s="31">
        <f>SUM(F132:F133)</f>
        <v>0</v>
      </c>
      <c r="G131" s="32">
        <f t="shared" si="35"/>
        <v>15000</v>
      </c>
      <c r="H131" s="31">
        <f>SUM(H132:H133)</f>
        <v>15000</v>
      </c>
      <c r="I131" s="31">
        <f>SUM(I132:I133)</f>
        <v>0</v>
      </c>
      <c r="J131" s="32">
        <f t="shared" si="36"/>
        <v>15000</v>
      </c>
      <c r="K131" s="31">
        <f>SUM(K132:K133)</f>
        <v>15000</v>
      </c>
      <c r="L131" s="31">
        <f>SUM(L132:L133)</f>
        <v>0</v>
      </c>
      <c r="M131" s="32">
        <f t="shared" si="38"/>
        <v>15000</v>
      </c>
    </row>
    <row r="132" spans="1:13" s="39" customFormat="1" ht="16.5" customHeight="1">
      <c r="A132" s="35">
        <v>423211</v>
      </c>
      <c r="B132" s="36" t="s">
        <v>117</v>
      </c>
      <c r="C132" s="37"/>
      <c r="D132" s="37"/>
      <c r="E132" s="37"/>
      <c r="F132" s="37"/>
      <c r="G132" s="38">
        <f t="shared" si="35"/>
        <v>0</v>
      </c>
      <c r="H132" s="37"/>
      <c r="I132" s="37"/>
      <c r="J132" s="38">
        <f t="shared" si="36"/>
        <v>0</v>
      </c>
      <c r="K132" s="37"/>
      <c r="L132" s="37"/>
      <c r="M132" s="38">
        <f t="shared" si="38"/>
        <v>0</v>
      </c>
    </row>
    <row r="133" spans="1:13" s="39" customFormat="1" ht="16.5" customHeight="1">
      <c r="A133" s="35">
        <v>423221</v>
      </c>
      <c r="B133" s="36" t="s">
        <v>118</v>
      </c>
      <c r="C133" s="37">
        <v>15000</v>
      </c>
      <c r="D133" s="37">
        <v>9240</v>
      </c>
      <c r="E133" s="37">
        <v>15000</v>
      </c>
      <c r="F133" s="37"/>
      <c r="G133" s="38">
        <f t="shared" si="35"/>
        <v>15000</v>
      </c>
      <c r="H133" s="37">
        <v>15000</v>
      </c>
      <c r="I133" s="37"/>
      <c r="J133" s="38">
        <f t="shared" si="36"/>
        <v>15000</v>
      </c>
      <c r="K133" s="37">
        <v>15000</v>
      </c>
      <c r="L133" s="37"/>
      <c r="M133" s="38">
        <f t="shared" si="38"/>
        <v>15000</v>
      </c>
    </row>
    <row r="134" spans="1:13" s="1" customFormat="1" ht="24.75" customHeight="1">
      <c r="A134" s="33">
        <v>423300</v>
      </c>
      <c r="B134" s="30" t="s">
        <v>21</v>
      </c>
      <c r="C134" s="31">
        <f>SUM(C135:C138)</f>
        <v>125000</v>
      </c>
      <c r="D134" s="31">
        <f>SUM(D135:D138)</f>
        <v>22000</v>
      </c>
      <c r="E134" s="31">
        <f>SUM(E135:E138)</f>
        <v>110000</v>
      </c>
      <c r="F134" s="31">
        <f>SUM(F135:F138)</f>
        <v>0</v>
      </c>
      <c r="G134" s="32">
        <f t="shared" si="35"/>
        <v>110000</v>
      </c>
      <c r="H134" s="31">
        <f>SUM(H135:H138)</f>
        <v>125000</v>
      </c>
      <c r="I134" s="31">
        <f>SUM(I135:I138)</f>
        <v>0</v>
      </c>
      <c r="J134" s="32">
        <f t="shared" si="36"/>
        <v>125000</v>
      </c>
      <c r="K134" s="31">
        <f>SUM(K135:K138)</f>
        <v>125000</v>
      </c>
      <c r="L134" s="31">
        <f>SUM(L135:L138)</f>
        <v>0</v>
      </c>
      <c r="M134" s="32">
        <f t="shared" si="38"/>
        <v>125000</v>
      </c>
    </row>
    <row r="135" spans="1:13" s="39" customFormat="1" ht="16.5" customHeight="1">
      <c r="A135" s="35">
        <v>423321</v>
      </c>
      <c r="B135" s="36" t="s">
        <v>119</v>
      </c>
      <c r="C135" s="37">
        <v>115000</v>
      </c>
      <c r="D135" s="37">
        <v>22000</v>
      </c>
      <c r="E135" s="37">
        <v>100000</v>
      </c>
      <c r="F135" s="37"/>
      <c r="G135" s="38">
        <f t="shared" si="35"/>
        <v>100000</v>
      </c>
      <c r="H135" s="37">
        <v>105000</v>
      </c>
      <c r="I135" s="37"/>
      <c r="J135" s="38">
        <f t="shared" si="36"/>
        <v>105000</v>
      </c>
      <c r="K135" s="37">
        <v>105000</v>
      </c>
      <c r="L135" s="37"/>
      <c r="M135" s="38">
        <f t="shared" si="38"/>
        <v>105000</v>
      </c>
    </row>
    <row r="136" spans="1:13" s="39" customFormat="1" ht="16.5" customHeight="1">
      <c r="A136" s="35">
        <v>423322</v>
      </c>
      <c r="B136" s="36" t="s">
        <v>120</v>
      </c>
      <c r="C136" s="37"/>
      <c r="D136" s="37"/>
      <c r="E136" s="37"/>
      <c r="F136" s="37"/>
      <c r="G136" s="38">
        <f t="shared" si="35"/>
        <v>0</v>
      </c>
      <c r="H136" s="37"/>
      <c r="I136" s="37"/>
      <c r="J136" s="38">
        <f t="shared" si="36"/>
        <v>0</v>
      </c>
      <c r="K136" s="37"/>
      <c r="L136" s="37"/>
      <c r="M136" s="38">
        <f t="shared" si="38"/>
        <v>0</v>
      </c>
    </row>
    <row r="137" spans="1:13" s="39" customFormat="1" ht="16.5" customHeight="1">
      <c r="A137" s="35">
        <v>423323</v>
      </c>
      <c r="B137" s="36" t="s">
        <v>121</v>
      </c>
      <c r="C137" s="37"/>
      <c r="D137" s="37"/>
      <c r="E137" s="37"/>
      <c r="F137" s="37"/>
      <c r="G137" s="38">
        <f t="shared" si="35"/>
        <v>0</v>
      </c>
      <c r="H137" s="37"/>
      <c r="I137" s="37"/>
      <c r="J137" s="38">
        <f t="shared" si="36"/>
        <v>0</v>
      </c>
      <c r="K137" s="37"/>
      <c r="L137" s="37"/>
      <c r="M137" s="38">
        <f t="shared" si="38"/>
        <v>0</v>
      </c>
    </row>
    <row r="138" spans="1:13" s="39" customFormat="1" ht="16.5" customHeight="1">
      <c r="A138" s="35">
        <v>423391</v>
      </c>
      <c r="B138" s="36" t="s">
        <v>122</v>
      </c>
      <c r="C138" s="37">
        <v>10000</v>
      </c>
      <c r="D138" s="37">
        <v>0</v>
      </c>
      <c r="E138" s="37">
        <v>10000</v>
      </c>
      <c r="F138" s="37"/>
      <c r="G138" s="38">
        <f t="shared" si="35"/>
        <v>10000</v>
      </c>
      <c r="H138" s="37">
        <v>20000</v>
      </c>
      <c r="I138" s="37"/>
      <c r="J138" s="38">
        <f t="shared" si="36"/>
        <v>20000</v>
      </c>
      <c r="K138" s="37">
        <v>20000</v>
      </c>
      <c r="L138" s="37"/>
      <c r="M138" s="38">
        <f t="shared" si="38"/>
        <v>20000</v>
      </c>
    </row>
    <row r="139" spans="1:13" s="1" customFormat="1" ht="16.5" customHeight="1">
      <c r="A139" s="33">
        <v>423400</v>
      </c>
      <c r="B139" s="30" t="s">
        <v>22</v>
      </c>
      <c r="C139" s="31">
        <f>SUM(C140:C146)</f>
        <v>100000</v>
      </c>
      <c r="D139" s="31">
        <f>SUM(D140:D146)</f>
        <v>0</v>
      </c>
      <c r="E139" s="31">
        <f>SUM(E140:E146)</f>
        <v>110000</v>
      </c>
      <c r="F139" s="31">
        <f>SUM(F140:F146)</f>
        <v>85000</v>
      </c>
      <c r="G139" s="32">
        <f t="shared" si="35"/>
        <v>195000</v>
      </c>
      <c r="H139" s="31">
        <f>SUM(H140:H146)</f>
        <v>100000</v>
      </c>
      <c r="I139" s="31">
        <f>SUM(I140:I146)</f>
        <v>80000</v>
      </c>
      <c r="J139" s="32">
        <f t="shared" si="36"/>
        <v>180000</v>
      </c>
      <c r="K139" s="31">
        <f>SUM(K140:K146)</f>
        <v>100000</v>
      </c>
      <c r="L139" s="31">
        <f>SUM(L140:L146)</f>
        <v>150000</v>
      </c>
      <c r="M139" s="32">
        <f t="shared" si="38"/>
        <v>250000</v>
      </c>
    </row>
    <row r="140" spans="1:13" s="39" customFormat="1" ht="16.5" customHeight="1">
      <c r="A140" s="35">
        <v>423411</v>
      </c>
      <c r="B140" s="36" t="s">
        <v>123</v>
      </c>
      <c r="C140" s="37"/>
      <c r="D140" s="37"/>
      <c r="E140" s="37"/>
      <c r="F140" s="37"/>
      <c r="G140" s="38">
        <f t="shared" si="35"/>
        <v>0</v>
      </c>
      <c r="H140" s="37"/>
      <c r="I140" s="37"/>
      <c r="J140" s="38">
        <f t="shared" si="36"/>
        <v>0</v>
      </c>
      <c r="K140" s="37"/>
      <c r="L140" s="37"/>
      <c r="M140" s="38">
        <f t="shared" si="38"/>
        <v>0</v>
      </c>
    </row>
    <row r="141" spans="1:13" s="39" customFormat="1" ht="16.5" customHeight="1">
      <c r="A141" s="35">
        <v>423412</v>
      </c>
      <c r="B141" s="36" t="s">
        <v>124</v>
      </c>
      <c r="C141" s="37">
        <v>65000</v>
      </c>
      <c r="D141" s="37">
        <v>0</v>
      </c>
      <c r="E141" s="37">
        <v>70000</v>
      </c>
      <c r="F141" s="37">
        <v>70000</v>
      </c>
      <c r="G141" s="38">
        <f t="shared" si="35"/>
        <v>140000</v>
      </c>
      <c r="H141" s="37">
        <v>65000</v>
      </c>
      <c r="I141" s="37">
        <v>70000</v>
      </c>
      <c r="J141" s="38">
        <f t="shared" si="36"/>
        <v>135000</v>
      </c>
      <c r="K141" s="37">
        <v>65000</v>
      </c>
      <c r="L141" s="37">
        <v>70000</v>
      </c>
      <c r="M141" s="38">
        <f t="shared" si="38"/>
        <v>135000</v>
      </c>
    </row>
    <row r="142" spans="1:13" s="39" customFormat="1" ht="16.5" customHeight="1">
      <c r="A142" s="35">
        <v>423413</v>
      </c>
      <c r="B142" s="36" t="s">
        <v>125</v>
      </c>
      <c r="C142" s="37"/>
      <c r="D142" s="37"/>
      <c r="E142" s="37"/>
      <c r="F142" s="37"/>
      <c r="G142" s="38">
        <f t="shared" si="35"/>
        <v>0</v>
      </c>
      <c r="H142" s="37"/>
      <c r="I142" s="37"/>
      <c r="J142" s="38">
        <f t="shared" si="36"/>
        <v>0</v>
      </c>
      <c r="K142" s="37"/>
      <c r="L142" s="37"/>
      <c r="M142" s="38">
        <f t="shared" si="38"/>
        <v>0</v>
      </c>
    </row>
    <row r="143" spans="1:13" s="39" customFormat="1" ht="16.5" customHeight="1">
      <c r="A143" s="35">
        <v>423419</v>
      </c>
      <c r="B143" s="36" t="s">
        <v>227</v>
      </c>
      <c r="C143" s="37">
        <v>35000</v>
      </c>
      <c r="D143" s="37">
        <v>0</v>
      </c>
      <c r="E143" s="37">
        <v>40000</v>
      </c>
      <c r="F143" s="37"/>
      <c r="G143" s="38">
        <f t="shared" si="35"/>
        <v>40000</v>
      </c>
      <c r="H143" s="37">
        <v>35000</v>
      </c>
      <c r="I143" s="37"/>
      <c r="J143" s="38">
        <f t="shared" si="36"/>
        <v>35000</v>
      </c>
      <c r="K143" s="37">
        <v>35000</v>
      </c>
      <c r="L143" s="37">
        <v>70000</v>
      </c>
      <c r="M143" s="38">
        <f t="shared" si="38"/>
        <v>105000</v>
      </c>
    </row>
    <row r="144" spans="1:13" s="39" customFormat="1" ht="16.5" customHeight="1">
      <c r="A144" s="35">
        <v>423432</v>
      </c>
      <c r="B144" s="36" t="s">
        <v>242</v>
      </c>
      <c r="C144" s="37"/>
      <c r="D144" s="37"/>
      <c r="E144" s="37"/>
      <c r="F144" s="37">
        <v>15000</v>
      </c>
      <c r="G144" s="38"/>
      <c r="H144" s="37"/>
      <c r="I144" s="37">
        <v>10000</v>
      </c>
      <c r="J144" s="38"/>
      <c r="K144" s="37"/>
      <c r="L144" s="37">
        <v>10000</v>
      </c>
      <c r="M144" s="38"/>
    </row>
    <row r="145" spans="1:13" s="39" customFormat="1" ht="24.75" customHeight="1">
      <c r="A145" s="35">
        <v>423439</v>
      </c>
      <c r="B145" s="36" t="s">
        <v>240</v>
      </c>
      <c r="C145" s="37"/>
      <c r="D145" s="37"/>
      <c r="E145" s="37"/>
      <c r="F145" s="37"/>
      <c r="G145" s="38">
        <f t="shared" si="35"/>
        <v>0</v>
      </c>
      <c r="H145" s="37"/>
      <c r="I145" s="37"/>
      <c r="J145" s="38">
        <f aca="true" t="shared" si="39" ref="J145:J177">SUM(H145+I145)</f>
        <v>0</v>
      </c>
      <c r="K145" s="37"/>
      <c r="L145" s="37"/>
      <c r="M145" s="38">
        <f t="shared" si="38"/>
        <v>0</v>
      </c>
    </row>
    <row r="146" spans="1:13" s="39" customFormat="1" ht="16.5" customHeight="1">
      <c r="A146" s="35">
        <v>423441</v>
      </c>
      <c r="B146" s="36" t="s">
        <v>126</v>
      </c>
      <c r="C146" s="37"/>
      <c r="D146" s="37"/>
      <c r="E146" s="37"/>
      <c r="F146" s="37"/>
      <c r="G146" s="38">
        <f t="shared" si="35"/>
        <v>0</v>
      </c>
      <c r="H146" s="37"/>
      <c r="I146" s="37"/>
      <c r="J146" s="38">
        <f t="shared" si="39"/>
        <v>0</v>
      </c>
      <c r="K146" s="37"/>
      <c r="L146" s="37"/>
      <c r="M146" s="38">
        <f t="shared" si="38"/>
        <v>0</v>
      </c>
    </row>
    <row r="147" spans="1:13" s="1" customFormat="1" ht="16.5" customHeight="1">
      <c r="A147" s="33">
        <v>423500</v>
      </c>
      <c r="B147" s="30" t="s">
        <v>23</v>
      </c>
      <c r="C147" s="31">
        <f>SUM(C148:C151)</f>
        <v>0</v>
      </c>
      <c r="D147" s="31">
        <f>SUM(D148:D151)</f>
        <v>0</v>
      </c>
      <c r="E147" s="31">
        <f>SUM(E148:E151)</f>
        <v>0</v>
      </c>
      <c r="F147" s="31">
        <f>SUM(F148:F151)</f>
        <v>40000</v>
      </c>
      <c r="G147" s="32">
        <f t="shared" si="35"/>
        <v>40000</v>
      </c>
      <c r="H147" s="31">
        <f>SUM(H148:H151)</f>
        <v>0</v>
      </c>
      <c r="I147" s="31">
        <f>SUM(I148:I151)</f>
        <v>10000</v>
      </c>
      <c r="J147" s="32">
        <f t="shared" si="39"/>
        <v>10000</v>
      </c>
      <c r="K147" s="31">
        <f>SUM(K148:K151)</f>
        <v>0</v>
      </c>
      <c r="L147" s="31">
        <f>SUM(L148:L151)</f>
        <v>10000</v>
      </c>
      <c r="M147" s="32">
        <f t="shared" si="38"/>
        <v>10000</v>
      </c>
    </row>
    <row r="148" spans="1:13" s="39" customFormat="1" ht="16.5" customHeight="1">
      <c r="A148" s="35">
        <v>423531</v>
      </c>
      <c r="B148" s="36" t="s">
        <v>127</v>
      </c>
      <c r="C148" s="37"/>
      <c r="D148" s="37"/>
      <c r="E148" s="37"/>
      <c r="F148" s="37"/>
      <c r="G148" s="38">
        <f t="shared" si="35"/>
        <v>0</v>
      </c>
      <c r="H148" s="37"/>
      <c r="I148" s="37"/>
      <c r="J148" s="38">
        <f t="shared" si="39"/>
        <v>0</v>
      </c>
      <c r="K148" s="37"/>
      <c r="L148" s="37"/>
      <c r="M148" s="38">
        <f t="shared" si="38"/>
        <v>0</v>
      </c>
    </row>
    <row r="149" spans="1:13" s="39" customFormat="1" ht="16.5" customHeight="1">
      <c r="A149" s="35">
        <v>423541</v>
      </c>
      <c r="B149" s="36" t="s">
        <v>128</v>
      </c>
      <c r="C149" s="37"/>
      <c r="D149" s="37"/>
      <c r="E149" s="37"/>
      <c r="F149" s="37"/>
      <c r="G149" s="38">
        <f t="shared" si="35"/>
        <v>0</v>
      </c>
      <c r="H149" s="37"/>
      <c r="I149" s="37"/>
      <c r="J149" s="38">
        <f t="shared" si="39"/>
        <v>0</v>
      </c>
      <c r="K149" s="37"/>
      <c r="L149" s="37"/>
      <c r="M149" s="38">
        <f t="shared" si="38"/>
        <v>0</v>
      </c>
    </row>
    <row r="150" spans="1:13" s="39" customFormat="1" ht="24.75" customHeight="1">
      <c r="A150" s="35">
        <v>423591</v>
      </c>
      <c r="B150" s="36" t="s">
        <v>129</v>
      </c>
      <c r="C150" s="37"/>
      <c r="D150" s="37"/>
      <c r="E150" s="37"/>
      <c r="F150" s="37"/>
      <c r="G150" s="38">
        <f t="shared" si="35"/>
        <v>0</v>
      </c>
      <c r="H150" s="37"/>
      <c r="I150" s="37"/>
      <c r="J150" s="38">
        <f t="shared" si="39"/>
        <v>0</v>
      </c>
      <c r="K150" s="37"/>
      <c r="L150" s="37"/>
      <c r="M150" s="38">
        <f t="shared" si="38"/>
        <v>0</v>
      </c>
    </row>
    <row r="151" spans="1:13" s="39" customFormat="1" ht="16.5" customHeight="1">
      <c r="A151" s="35">
        <v>423599</v>
      </c>
      <c r="B151" s="36" t="s">
        <v>130</v>
      </c>
      <c r="C151" s="37"/>
      <c r="D151" s="37"/>
      <c r="E151" s="37"/>
      <c r="F151" s="37">
        <v>40000</v>
      </c>
      <c r="G151" s="38">
        <f t="shared" si="35"/>
        <v>40000</v>
      </c>
      <c r="H151" s="37"/>
      <c r="I151" s="37">
        <v>10000</v>
      </c>
      <c r="J151" s="38">
        <f t="shared" si="39"/>
        <v>10000</v>
      </c>
      <c r="K151" s="37"/>
      <c r="L151" s="37">
        <v>10000</v>
      </c>
      <c r="M151" s="38">
        <f t="shared" si="38"/>
        <v>10000</v>
      </c>
    </row>
    <row r="152" spans="1:13" s="1" customFormat="1" ht="16.5" customHeight="1">
      <c r="A152" s="33">
        <v>423600</v>
      </c>
      <c r="B152" s="30" t="s">
        <v>131</v>
      </c>
      <c r="C152" s="31">
        <f>SUM(C153)</f>
        <v>0</v>
      </c>
      <c r="D152" s="31">
        <f>SUM(D153)</f>
        <v>0</v>
      </c>
      <c r="E152" s="31">
        <f>SUM(E153)</f>
        <v>0</v>
      </c>
      <c r="F152" s="31">
        <f>SUM(F153)</f>
        <v>0</v>
      </c>
      <c r="G152" s="32">
        <f t="shared" si="35"/>
        <v>0</v>
      </c>
      <c r="H152" s="31">
        <f>SUM(H153)</f>
        <v>0</v>
      </c>
      <c r="I152" s="31">
        <f>SUM(I153)</f>
        <v>0</v>
      </c>
      <c r="J152" s="32">
        <f t="shared" si="39"/>
        <v>0</v>
      </c>
      <c r="K152" s="31">
        <f>SUM(K153)</f>
        <v>0</v>
      </c>
      <c r="L152" s="31">
        <f>SUM(L153)</f>
        <v>0</v>
      </c>
      <c r="M152" s="32">
        <f t="shared" si="38"/>
        <v>0</v>
      </c>
    </row>
    <row r="153" spans="1:13" s="39" customFormat="1" ht="16.5" customHeight="1">
      <c r="A153" s="35">
        <v>423621</v>
      </c>
      <c r="B153" s="36" t="s">
        <v>132</v>
      </c>
      <c r="C153" s="37"/>
      <c r="D153" s="37"/>
      <c r="E153" s="37"/>
      <c r="F153" s="37"/>
      <c r="G153" s="38">
        <f t="shared" si="35"/>
        <v>0</v>
      </c>
      <c r="H153" s="37"/>
      <c r="I153" s="37"/>
      <c r="J153" s="38">
        <f t="shared" si="39"/>
        <v>0</v>
      </c>
      <c r="K153" s="37"/>
      <c r="L153" s="37"/>
      <c r="M153" s="38">
        <f t="shared" si="38"/>
        <v>0</v>
      </c>
    </row>
    <row r="154" spans="1:13" s="1" customFormat="1" ht="16.5" customHeight="1">
      <c r="A154" s="33">
        <v>423700</v>
      </c>
      <c r="B154" s="30" t="s">
        <v>24</v>
      </c>
      <c r="C154" s="31">
        <f>SUM(C155:C156)</f>
        <v>0</v>
      </c>
      <c r="D154" s="31">
        <f>SUM(D155:D156)</f>
        <v>0</v>
      </c>
      <c r="E154" s="31">
        <f>SUM(E155:E156)</f>
        <v>0</v>
      </c>
      <c r="F154" s="31">
        <f>SUM(F155:F156)</f>
        <v>120000</v>
      </c>
      <c r="G154" s="32">
        <f t="shared" si="35"/>
        <v>120000</v>
      </c>
      <c r="H154" s="31">
        <f>SUM(H155:H156)</f>
        <v>0</v>
      </c>
      <c r="I154" s="31">
        <f>SUM(I155:I156)</f>
        <v>90000</v>
      </c>
      <c r="J154" s="32">
        <f t="shared" si="39"/>
        <v>90000</v>
      </c>
      <c r="K154" s="31">
        <f>SUM(K155:K156)</f>
        <v>0</v>
      </c>
      <c r="L154" s="31">
        <f>SUM(L155:L156)</f>
        <v>90000</v>
      </c>
      <c r="M154" s="32">
        <f t="shared" si="38"/>
        <v>90000</v>
      </c>
    </row>
    <row r="155" spans="1:13" s="39" customFormat="1" ht="16.5" customHeight="1">
      <c r="A155" s="35">
        <v>423711</v>
      </c>
      <c r="B155" s="36" t="s">
        <v>24</v>
      </c>
      <c r="C155" s="37"/>
      <c r="D155" s="37"/>
      <c r="E155" s="37"/>
      <c r="F155" s="37">
        <v>35000</v>
      </c>
      <c r="G155" s="38">
        <f t="shared" si="35"/>
        <v>35000</v>
      </c>
      <c r="H155" s="37"/>
      <c r="I155" s="37">
        <v>15000</v>
      </c>
      <c r="J155" s="38">
        <f t="shared" si="39"/>
        <v>15000</v>
      </c>
      <c r="K155" s="37"/>
      <c r="L155" s="37">
        <v>15000</v>
      </c>
      <c r="M155" s="38">
        <f t="shared" si="38"/>
        <v>15000</v>
      </c>
    </row>
    <row r="156" spans="1:13" s="39" customFormat="1" ht="16.5" customHeight="1">
      <c r="A156" s="35">
        <v>423712</v>
      </c>
      <c r="B156" s="36" t="s">
        <v>133</v>
      </c>
      <c r="C156" s="37"/>
      <c r="D156" s="37"/>
      <c r="E156" s="37"/>
      <c r="F156" s="37">
        <v>85000</v>
      </c>
      <c r="G156" s="38">
        <f t="shared" si="35"/>
        <v>85000</v>
      </c>
      <c r="H156" s="37"/>
      <c r="I156" s="37">
        <v>75000</v>
      </c>
      <c r="J156" s="38">
        <f t="shared" si="39"/>
        <v>75000</v>
      </c>
      <c r="K156" s="37"/>
      <c r="L156" s="37">
        <v>75000</v>
      </c>
      <c r="M156" s="38">
        <f t="shared" si="38"/>
        <v>75000</v>
      </c>
    </row>
    <row r="157" spans="1:13" s="1" customFormat="1" ht="16.5" customHeight="1">
      <c r="A157" s="33">
        <v>423900</v>
      </c>
      <c r="B157" s="30" t="s">
        <v>25</v>
      </c>
      <c r="C157" s="31">
        <f>SUM(C158)</f>
        <v>20000</v>
      </c>
      <c r="D157" s="31">
        <f>SUM(D158)</f>
        <v>6948.49</v>
      </c>
      <c r="E157" s="31">
        <f>SUM(E158)</f>
        <v>20000</v>
      </c>
      <c r="F157" s="31">
        <f>SUM(F158)</f>
        <v>830000</v>
      </c>
      <c r="G157" s="32">
        <f t="shared" si="35"/>
        <v>850000</v>
      </c>
      <c r="H157" s="31">
        <f>SUM(H158)</f>
        <v>15000</v>
      </c>
      <c r="I157" s="31">
        <f>SUM(I158)</f>
        <v>830000</v>
      </c>
      <c r="J157" s="32">
        <f t="shared" si="39"/>
        <v>845000</v>
      </c>
      <c r="K157" s="31">
        <f>SUM(K158)</f>
        <v>15000</v>
      </c>
      <c r="L157" s="31">
        <f>SUM(L158)</f>
        <v>890000</v>
      </c>
      <c r="M157" s="32">
        <f t="shared" si="38"/>
        <v>905000</v>
      </c>
    </row>
    <row r="158" spans="1:13" s="39" customFormat="1" ht="16.5" customHeight="1">
      <c r="A158" s="35">
        <v>423911</v>
      </c>
      <c r="B158" s="36" t="s">
        <v>25</v>
      </c>
      <c r="C158" s="37">
        <v>20000</v>
      </c>
      <c r="D158" s="37">
        <v>6948.49</v>
      </c>
      <c r="E158" s="37">
        <v>20000</v>
      </c>
      <c r="F158" s="37">
        <v>830000</v>
      </c>
      <c r="G158" s="38">
        <f t="shared" si="35"/>
        <v>850000</v>
      </c>
      <c r="H158" s="37">
        <v>15000</v>
      </c>
      <c r="I158" s="37">
        <v>830000</v>
      </c>
      <c r="J158" s="38">
        <f t="shared" si="39"/>
        <v>845000</v>
      </c>
      <c r="K158" s="37">
        <v>15000</v>
      </c>
      <c r="L158" s="37">
        <v>890000</v>
      </c>
      <c r="M158" s="38">
        <f t="shared" si="38"/>
        <v>905000</v>
      </c>
    </row>
    <row r="159" spans="1:13" s="1" customFormat="1" ht="16.5" customHeight="1">
      <c r="A159" s="33">
        <v>424000</v>
      </c>
      <c r="B159" s="30" t="s">
        <v>26</v>
      </c>
      <c r="C159" s="31">
        <f>SUM(C160+C163+C166)</f>
        <v>31000</v>
      </c>
      <c r="D159" s="31">
        <f>SUM(D160+D163+D166)</f>
        <v>9000</v>
      </c>
      <c r="E159" s="31">
        <f>SUM(E160+E163+E166)</f>
        <v>31000</v>
      </c>
      <c r="F159" s="31">
        <f>SUM(F160+F163+F166)</f>
        <v>20000</v>
      </c>
      <c r="G159" s="32">
        <f t="shared" si="35"/>
        <v>51000</v>
      </c>
      <c r="H159" s="31">
        <f>SUM(H160+H163+H166)</f>
        <v>31000</v>
      </c>
      <c r="I159" s="31">
        <f>SUM(I160+I163+I166)</f>
        <v>10000</v>
      </c>
      <c r="J159" s="32">
        <f t="shared" si="39"/>
        <v>41000</v>
      </c>
      <c r="K159" s="31">
        <f>SUM(K160+K163+K166)</f>
        <v>31000</v>
      </c>
      <c r="L159" s="31">
        <f>SUM(L160+L163+L166)</f>
        <v>10000</v>
      </c>
      <c r="M159" s="32">
        <f t="shared" si="38"/>
        <v>41000</v>
      </c>
    </row>
    <row r="160" spans="1:13" s="1" customFormat="1" ht="16.5" customHeight="1">
      <c r="A160" s="33">
        <v>424200</v>
      </c>
      <c r="B160" s="30" t="s">
        <v>244</v>
      </c>
      <c r="C160" s="31">
        <f>SUM(C161)</f>
        <v>0</v>
      </c>
      <c r="D160" s="31">
        <f>SUM(D161)</f>
        <v>0</v>
      </c>
      <c r="E160" s="31">
        <f>SUM(E161)</f>
        <v>0</v>
      </c>
      <c r="F160" s="31">
        <f>SUM(F161:F162)</f>
        <v>20000</v>
      </c>
      <c r="G160" s="32">
        <f t="shared" si="35"/>
        <v>20000</v>
      </c>
      <c r="H160" s="31">
        <f>SUM(H161)</f>
        <v>0</v>
      </c>
      <c r="I160" s="31">
        <f>SUM(I161)</f>
        <v>10000</v>
      </c>
      <c r="J160" s="32">
        <f t="shared" si="39"/>
        <v>10000</v>
      </c>
      <c r="K160" s="31">
        <f>SUM(K161)</f>
        <v>0</v>
      </c>
      <c r="L160" s="31">
        <f>SUM(L161)</f>
        <v>10000</v>
      </c>
      <c r="M160" s="32">
        <f t="shared" si="38"/>
        <v>10000</v>
      </c>
    </row>
    <row r="161" spans="1:13" s="39" customFormat="1" ht="16.5" customHeight="1">
      <c r="A161" s="35">
        <v>424211</v>
      </c>
      <c r="B161" s="36" t="s">
        <v>243</v>
      </c>
      <c r="C161" s="37"/>
      <c r="D161" s="37"/>
      <c r="E161" s="37"/>
      <c r="F161" s="37">
        <v>10000</v>
      </c>
      <c r="G161" s="38">
        <f t="shared" si="35"/>
        <v>10000</v>
      </c>
      <c r="H161" s="37"/>
      <c r="I161" s="37">
        <v>10000</v>
      </c>
      <c r="J161" s="38">
        <f t="shared" si="39"/>
        <v>10000</v>
      </c>
      <c r="K161" s="37"/>
      <c r="L161" s="37">
        <v>10000</v>
      </c>
      <c r="M161" s="38">
        <f t="shared" si="38"/>
        <v>10000</v>
      </c>
    </row>
    <row r="162" spans="1:13" s="39" customFormat="1" ht="16.5" customHeight="1">
      <c r="A162" s="35">
        <v>424311</v>
      </c>
      <c r="B162" s="36" t="s">
        <v>263</v>
      </c>
      <c r="C162" s="37"/>
      <c r="D162" s="37"/>
      <c r="E162" s="37"/>
      <c r="F162" s="37">
        <v>10000</v>
      </c>
      <c r="G162" s="38"/>
      <c r="H162" s="37"/>
      <c r="I162" s="37"/>
      <c r="J162" s="38"/>
      <c r="K162" s="37"/>
      <c r="L162" s="37"/>
      <c r="M162" s="38"/>
    </row>
    <row r="163" spans="1:13" s="1" customFormat="1" ht="24.75" customHeight="1">
      <c r="A163" s="33">
        <v>424600</v>
      </c>
      <c r="B163" s="30" t="s">
        <v>27</v>
      </c>
      <c r="C163" s="31">
        <f>SUM(C164:C165)</f>
        <v>0</v>
      </c>
      <c r="D163" s="31">
        <f>SUM(D164:D165)</f>
        <v>0</v>
      </c>
      <c r="E163" s="31">
        <f>SUM(E164:E165)</f>
        <v>0</v>
      </c>
      <c r="F163" s="31">
        <f>SUM(F164:F165)</f>
        <v>0</v>
      </c>
      <c r="G163" s="32">
        <f t="shared" si="35"/>
        <v>0</v>
      </c>
      <c r="H163" s="31">
        <f>SUM(H164:H165)</f>
        <v>0</v>
      </c>
      <c r="I163" s="31">
        <f>SUM(I164:I165)</f>
        <v>0</v>
      </c>
      <c r="J163" s="32">
        <f t="shared" si="39"/>
        <v>0</v>
      </c>
      <c r="K163" s="31">
        <f>SUM(K164:K165)</f>
        <v>0</v>
      </c>
      <c r="L163" s="31">
        <f>SUM(L164:L165)</f>
        <v>0</v>
      </c>
      <c r="M163" s="32">
        <f t="shared" si="38"/>
        <v>0</v>
      </c>
    </row>
    <row r="164" spans="1:13" s="39" customFormat="1" ht="16.5" customHeight="1">
      <c r="A164" s="35">
        <v>424611</v>
      </c>
      <c r="B164" s="36" t="s">
        <v>134</v>
      </c>
      <c r="C164" s="37"/>
      <c r="D164" s="37"/>
      <c r="E164" s="37"/>
      <c r="F164" s="37"/>
      <c r="G164" s="38">
        <f t="shared" si="35"/>
        <v>0</v>
      </c>
      <c r="H164" s="37"/>
      <c r="I164" s="37"/>
      <c r="J164" s="38">
        <f t="shared" si="39"/>
        <v>0</v>
      </c>
      <c r="K164" s="37"/>
      <c r="L164" s="37"/>
      <c r="M164" s="38">
        <f t="shared" si="38"/>
        <v>0</v>
      </c>
    </row>
    <row r="165" spans="1:13" s="39" customFormat="1" ht="16.5" customHeight="1">
      <c r="A165" s="35">
        <v>424631</v>
      </c>
      <c r="B165" s="36" t="s">
        <v>135</v>
      </c>
      <c r="C165" s="37"/>
      <c r="D165" s="37"/>
      <c r="E165" s="37"/>
      <c r="F165" s="37"/>
      <c r="G165" s="38">
        <f t="shared" si="35"/>
        <v>0</v>
      </c>
      <c r="H165" s="37"/>
      <c r="I165" s="37"/>
      <c r="J165" s="38">
        <f t="shared" si="39"/>
        <v>0</v>
      </c>
      <c r="K165" s="37"/>
      <c r="L165" s="37"/>
      <c r="M165" s="38">
        <f t="shared" si="38"/>
        <v>0</v>
      </c>
    </row>
    <row r="166" spans="1:13" s="1" customFormat="1" ht="16.5" customHeight="1">
      <c r="A166" s="33">
        <v>424900</v>
      </c>
      <c r="B166" s="30" t="s">
        <v>28</v>
      </c>
      <c r="C166" s="31">
        <f>SUM(C167)</f>
        <v>31000</v>
      </c>
      <c r="D166" s="31">
        <f>SUM(D167)</f>
        <v>9000</v>
      </c>
      <c r="E166" s="31">
        <f>SUM(E167)</f>
        <v>31000</v>
      </c>
      <c r="F166" s="31">
        <f>SUM(F167)</f>
        <v>0</v>
      </c>
      <c r="G166" s="32">
        <f t="shared" si="35"/>
        <v>31000</v>
      </c>
      <c r="H166" s="31">
        <f>SUM(H167)</f>
        <v>31000</v>
      </c>
      <c r="I166" s="31">
        <f>SUM(I167)</f>
        <v>0</v>
      </c>
      <c r="J166" s="32">
        <f t="shared" si="39"/>
        <v>31000</v>
      </c>
      <c r="K166" s="31">
        <f>SUM(K167)</f>
        <v>31000</v>
      </c>
      <c r="L166" s="31">
        <f>SUM(L167)</f>
        <v>0</v>
      </c>
      <c r="M166" s="32">
        <f t="shared" si="38"/>
        <v>31000</v>
      </c>
    </row>
    <row r="167" spans="1:13" s="39" customFormat="1" ht="16.5" customHeight="1">
      <c r="A167" s="35">
        <v>424911</v>
      </c>
      <c r="B167" s="36" t="s">
        <v>28</v>
      </c>
      <c r="C167" s="37">
        <v>31000</v>
      </c>
      <c r="D167" s="37">
        <v>9000</v>
      </c>
      <c r="E167" s="37">
        <v>31000</v>
      </c>
      <c r="F167" s="37"/>
      <c r="G167" s="38">
        <f t="shared" si="35"/>
        <v>31000</v>
      </c>
      <c r="H167" s="37">
        <v>31000</v>
      </c>
      <c r="I167" s="37"/>
      <c r="J167" s="38">
        <f t="shared" si="39"/>
        <v>31000</v>
      </c>
      <c r="K167" s="37">
        <v>31000</v>
      </c>
      <c r="L167" s="37"/>
      <c r="M167" s="38">
        <f t="shared" si="38"/>
        <v>31000</v>
      </c>
    </row>
    <row r="168" spans="1:13" s="1" customFormat="1" ht="16.5" customHeight="1">
      <c r="A168" s="33">
        <v>425000</v>
      </c>
      <c r="B168" s="30" t="s">
        <v>51</v>
      </c>
      <c r="C168" s="31">
        <f>SUM(C169+C177)</f>
        <v>300000</v>
      </c>
      <c r="D168" s="31">
        <f>SUM(D169+D177)</f>
        <v>55019.2</v>
      </c>
      <c r="E168" s="31">
        <f>SUM(E169+E177)</f>
        <v>290000</v>
      </c>
      <c r="F168" s="31">
        <f>SUM(F169+F177)</f>
        <v>313000</v>
      </c>
      <c r="G168" s="32">
        <f t="shared" si="35"/>
        <v>603000</v>
      </c>
      <c r="H168" s="31">
        <f>SUM(H169+H177)</f>
        <v>290000</v>
      </c>
      <c r="I168" s="31">
        <f>SUM(I169+I177)</f>
        <v>133000</v>
      </c>
      <c r="J168" s="32">
        <f t="shared" si="39"/>
        <v>423000</v>
      </c>
      <c r="K168" s="31">
        <f>SUM(K169+K177)</f>
        <v>290000</v>
      </c>
      <c r="L168" s="31">
        <f>SUM(L169+L177)</f>
        <v>133000</v>
      </c>
      <c r="M168" s="32">
        <f t="shared" si="38"/>
        <v>423000</v>
      </c>
    </row>
    <row r="169" spans="1:13" s="1" customFormat="1" ht="24.75" customHeight="1">
      <c r="A169" s="33">
        <v>425100</v>
      </c>
      <c r="B169" s="30" t="s">
        <v>29</v>
      </c>
      <c r="C169" s="31">
        <f>SUM(C170:C176)</f>
        <v>150000</v>
      </c>
      <c r="D169" s="31">
        <f>SUM(D170:D176)</f>
        <v>55019.2</v>
      </c>
      <c r="E169" s="31">
        <f>SUM(E170:E176)</f>
        <v>150000</v>
      </c>
      <c r="F169" s="31">
        <f>SUM(F170:F176)</f>
        <v>270000</v>
      </c>
      <c r="G169" s="32">
        <f t="shared" si="35"/>
        <v>420000</v>
      </c>
      <c r="H169" s="31">
        <f>SUM(H170:H176)</f>
        <v>150000</v>
      </c>
      <c r="I169" s="31">
        <f>SUM(I170:I176)</f>
        <v>90000</v>
      </c>
      <c r="J169" s="32">
        <f t="shared" si="39"/>
        <v>240000</v>
      </c>
      <c r="K169" s="31">
        <f>SUM(K170:K176)</f>
        <v>150000</v>
      </c>
      <c r="L169" s="31">
        <f>SUM(L170:L176)</f>
        <v>90000</v>
      </c>
      <c r="M169" s="32">
        <f t="shared" si="38"/>
        <v>240000</v>
      </c>
    </row>
    <row r="170" spans="1:13" s="39" customFormat="1" ht="16.5" customHeight="1">
      <c r="A170" s="35">
        <v>425111</v>
      </c>
      <c r="B170" s="36" t="s">
        <v>136</v>
      </c>
      <c r="C170" s="37"/>
      <c r="D170" s="37"/>
      <c r="E170" s="37"/>
      <c r="F170" s="37"/>
      <c r="G170" s="38">
        <f t="shared" si="35"/>
        <v>0</v>
      </c>
      <c r="H170" s="37"/>
      <c r="I170" s="37"/>
      <c r="J170" s="38">
        <f t="shared" si="39"/>
        <v>0</v>
      </c>
      <c r="K170" s="37"/>
      <c r="L170" s="37"/>
      <c r="M170" s="38">
        <f t="shared" si="38"/>
        <v>0</v>
      </c>
    </row>
    <row r="171" spans="1:13" s="39" customFormat="1" ht="16.5" customHeight="1">
      <c r="A171" s="35">
        <v>425112</v>
      </c>
      <c r="B171" s="36" t="s">
        <v>137</v>
      </c>
      <c r="C171" s="37"/>
      <c r="D171" s="37"/>
      <c r="E171" s="37"/>
      <c r="F171" s="37"/>
      <c r="G171" s="38">
        <f t="shared" si="35"/>
        <v>0</v>
      </c>
      <c r="H171" s="37"/>
      <c r="I171" s="37"/>
      <c r="J171" s="38">
        <f t="shared" si="39"/>
        <v>0</v>
      </c>
      <c r="K171" s="37"/>
      <c r="L171" s="37"/>
      <c r="M171" s="38">
        <f t="shared" si="38"/>
        <v>0</v>
      </c>
    </row>
    <row r="172" spans="1:13" s="39" customFormat="1" ht="16.5" customHeight="1">
      <c r="A172" s="35">
        <v>425113</v>
      </c>
      <c r="B172" s="36" t="s">
        <v>138</v>
      </c>
      <c r="C172" s="37">
        <v>95000</v>
      </c>
      <c r="D172" s="37">
        <v>26139.2</v>
      </c>
      <c r="E172" s="37"/>
      <c r="F172" s="37"/>
      <c r="G172" s="38">
        <f t="shared" si="35"/>
        <v>0</v>
      </c>
      <c r="H172" s="37"/>
      <c r="I172" s="37"/>
      <c r="J172" s="38">
        <f t="shared" si="39"/>
        <v>0</v>
      </c>
      <c r="K172" s="37"/>
      <c r="L172" s="37"/>
      <c r="M172" s="38">
        <f t="shared" si="38"/>
        <v>0</v>
      </c>
    </row>
    <row r="173" spans="1:13" s="39" customFormat="1" ht="16.5" customHeight="1">
      <c r="A173" s="35">
        <v>425115</v>
      </c>
      <c r="B173" s="36" t="s">
        <v>228</v>
      </c>
      <c r="C173" s="37">
        <v>15000</v>
      </c>
      <c r="D173" s="37">
        <v>5000</v>
      </c>
      <c r="E173" s="37"/>
      <c r="F173" s="37"/>
      <c r="G173" s="38">
        <f t="shared" si="35"/>
        <v>0</v>
      </c>
      <c r="H173" s="37"/>
      <c r="I173" s="37"/>
      <c r="J173" s="38">
        <f t="shared" si="39"/>
        <v>0</v>
      </c>
      <c r="K173" s="37"/>
      <c r="L173" s="37"/>
      <c r="M173" s="38">
        <f t="shared" si="38"/>
        <v>0</v>
      </c>
    </row>
    <row r="174" spans="1:13" s="39" customFormat="1" ht="16.5" customHeight="1">
      <c r="A174" s="35">
        <v>425116</v>
      </c>
      <c r="B174" s="36" t="s">
        <v>139</v>
      </c>
      <c r="C174" s="37">
        <v>15000</v>
      </c>
      <c r="D174" s="37">
        <v>15000</v>
      </c>
      <c r="E174" s="37"/>
      <c r="F174" s="37"/>
      <c r="G174" s="38">
        <f t="shared" si="35"/>
        <v>0</v>
      </c>
      <c r="H174" s="37"/>
      <c r="I174" s="37"/>
      <c r="J174" s="38">
        <f t="shared" si="39"/>
        <v>0</v>
      </c>
      <c r="K174" s="37"/>
      <c r="L174" s="37"/>
      <c r="M174" s="38">
        <f t="shared" si="38"/>
        <v>0</v>
      </c>
    </row>
    <row r="175" spans="1:13" s="39" customFormat="1" ht="16.5" customHeight="1">
      <c r="A175" s="35">
        <v>425117</v>
      </c>
      <c r="B175" s="36" t="s">
        <v>140</v>
      </c>
      <c r="C175" s="37">
        <v>10000</v>
      </c>
      <c r="D175" s="37">
        <v>0</v>
      </c>
      <c r="E175" s="37"/>
      <c r="F175" s="37"/>
      <c r="G175" s="38">
        <f t="shared" si="35"/>
        <v>0</v>
      </c>
      <c r="H175" s="37"/>
      <c r="I175" s="37"/>
      <c r="J175" s="38">
        <f t="shared" si="39"/>
        <v>0</v>
      </c>
      <c r="K175" s="37"/>
      <c r="L175" s="37"/>
      <c r="M175" s="38">
        <f t="shared" si="38"/>
        <v>0</v>
      </c>
    </row>
    <row r="176" spans="1:13" s="39" customFormat="1" ht="24.75" customHeight="1">
      <c r="A176" s="35">
        <v>425119</v>
      </c>
      <c r="B176" s="36" t="s">
        <v>229</v>
      </c>
      <c r="C176" s="37">
        <v>15000</v>
      </c>
      <c r="D176" s="37">
        <v>8880</v>
      </c>
      <c r="E176" s="37">
        <v>150000</v>
      </c>
      <c r="F176" s="37">
        <v>270000</v>
      </c>
      <c r="G176" s="38">
        <f t="shared" si="35"/>
        <v>420000</v>
      </c>
      <c r="H176" s="37">
        <v>150000</v>
      </c>
      <c r="I176" s="37">
        <v>90000</v>
      </c>
      <c r="J176" s="38">
        <f t="shared" si="39"/>
        <v>240000</v>
      </c>
      <c r="K176" s="37">
        <v>150000</v>
      </c>
      <c r="L176" s="37">
        <v>90000</v>
      </c>
      <c r="M176" s="38">
        <f t="shared" si="38"/>
        <v>240000</v>
      </c>
    </row>
    <row r="177" spans="1:13" s="1" customFormat="1" ht="16.5" customHeight="1">
      <c r="A177" s="33">
        <v>425200</v>
      </c>
      <c r="B177" s="30" t="s">
        <v>30</v>
      </c>
      <c r="C177" s="31">
        <f>SUM(C178:C186)</f>
        <v>150000</v>
      </c>
      <c r="D177" s="31">
        <f>SUM(D178:D186)</f>
        <v>0</v>
      </c>
      <c r="E177" s="31">
        <f>SUM(E178:E186)</f>
        <v>140000</v>
      </c>
      <c r="F177" s="31">
        <f>SUM(F178:F186)</f>
        <v>43000</v>
      </c>
      <c r="G177" s="32">
        <f t="shared" si="35"/>
        <v>183000</v>
      </c>
      <c r="H177" s="31">
        <f>SUM(H178:H186)</f>
        <v>140000</v>
      </c>
      <c r="I177" s="31">
        <f>SUM(I178:I186)</f>
        <v>43000</v>
      </c>
      <c r="J177" s="32">
        <f t="shared" si="39"/>
        <v>183000</v>
      </c>
      <c r="K177" s="31">
        <f>SUM(K178:K186)</f>
        <v>140000</v>
      </c>
      <c r="L177" s="31">
        <f>SUM(L178:L186)</f>
        <v>43000</v>
      </c>
      <c r="M177" s="32">
        <f t="shared" si="38"/>
        <v>183000</v>
      </c>
    </row>
    <row r="178" spans="1:13" s="39" customFormat="1" ht="16.5" customHeight="1">
      <c r="A178" s="35">
        <v>425211</v>
      </c>
      <c r="B178" s="36" t="s">
        <v>141</v>
      </c>
      <c r="C178" s="37"/>
      <c r="D178" s="37"/>
      <c r="E178" s="37"/>
      <c r="F178" s="37"/>
      <c r="G178" s="38">
        <f aca="true" t="shared" si="40" ref="G178:G243">SUM(E178+F178)</f>
        <v>0</v>
      </c>
      <c r="H178" s="37"/>
      <c r="I178" s="37"/>
      <c r="J178" s="38">
        <f aca="true" t="shared" si="41" ref="J178:J213">SUM(H178+I178)</f>
        <v>0</v>
      </c>
      <c r="K178" s="37"/>
      <c r="L178" s="37"/>
      <c r="M178" s="38">
        <f t="shared" si="38"/>
        <v>0</v>
      </c>
    </row>
    <row r="179" spans="1:13" s="39" customFormat="1" ht="16.5" customHeight="1">
      <c r="A179" s="35">
        <v>425212</v>
      </c>
      <c r="B179" s="36" t="s">
        <v>142</v>
      </c>
      <c r="C179" s="37"/>
      <c r="D179" s="37"/>
      <c r="E179" s="37"/>
      <c r="F179" s="37"/>
      <c r="G179" s="38">
        <f t="shared" si="40"/>
        <v>0</v>
      </c>
      <c r="H179" s="37"/>
      <c r="I179" s="37"/>
      <c r="J179" s="38">
        <f t="shared" si="41"/>
        <v>0</v>
      </c>
      <c r="K179" s="37"/>
      <c r="L179" s="37"/>
      <c r="M179" s="38">
        <f t="shared" si="38"/>
        <v>0</v>
      </c>
    </row>
    <row r="180" spans="1:13" s="39" customFormat="1" ht="16.5" customHeight="1">
      <c r="A180" s="35">
        <v>425213</v>
      </c>
      <c r="B180" s="36" t="s">
        <v>143</v>
      </c>
      <c r="C180" s="37"/>
      <c r="D180" s="37"/>
      <c r="E180" s="37"/>
      <c r="F180" s="37"/>
      <c r="G180" s="38">
        <f t="shared" si="40"/>
        <v>0</v>
      </c>
      <c r="H180" s="37"/>
      <c r="I180" s="37"/>
      <c r="J180" s="38">
        <f t="shared" si="41"/>
        <v>0</v>
      </c>
      <c r="K180" s="37"/>
      <c r="L180" s="37"/>
      <c r="M180" s="38">
        <f t="shared" si="38"/>
        <v>0</v>
      </c>
    </row>
    <row r="181" spans="1:13" s="39" customFormat="1" ht="16.5" customHeight="1">
      <c r="A181" s="35">
        <v>425221</v>
      </c>
      <c r="B181" s="36" t="s">
        <v>144</v>
      </c>
      <c r="C181" s="37"/>
      <c r="D181" s="37"/>
      <c r="E181" s="37"/>
      <c r="F181" s="37"/>
      <c r="G181" s="38">
        <f t="shared" si="40"/>
        <v>0</v>
      </c>
      <c r="H181" s="37"/>
      <c r="I181" s="37"/>
      <c r="J181" s="38">
        <f t="shared" si="41"/>
        <v>0</v>
      </c>
      <c r="K181" s="37"/>
      <c r="L181" s="37"/>
      <c r="M181" s="38">
        <f t="shared" si="38"/>
        <v>0</v>
      </c>
    </row>
    <row r="182" spans="1:13" s="39" customFormat="1" ht="16.5" customHeight="1">
      <c r="A182" s="35">
        <v>425222</v>
      </c>
      <c r="B182" s="36" t="s">
        <v>145</v>
      </c>
      <c r="C182" s="37">
        <v>78000</v>
      </c>
      <c r="D182" s="37">
        <v>0</v>
      </c>
      <c r="E182" s="37">
        <v>80000</v>
      </c>
      <c r="F182" s="37">
        <v>8000</v>
      </c>
      <c r="G182" s="38">
        <f t="shared" si="40"/>
        <v>88000</v>
      </c>
      <c r="H182" s="37">
        <v>80000</v>
      </c>
      <c r="I182" s="37">
        <v>8000</v>
      </c>
      <c r="J182" s="38">
        <f t="shared" si="41"/>
        <v>88000</v>
      </c>
      <c r="K182" s="37">
        <v>80000</v>
      </c>
      <c r="L182" s="37">
        <v>8000</v>
      </c>
      <c r="M182" s="38">
        <f t="shared" si="38"/>
        <v>88000</v>
      </c>
    </row>
    <row r="183" spans="1:13" s="39" customFormat="1" ht="16.5" customHeight="1">
      <c r="A183" s="35">
        <v>425223</v>
      </c>
      <c r="B183" s="36" t="s">
        <v>146</v>
      </c>
      <c r="C183" s="37"/>
      <c r="D183" s="37"/>
      <c r="E183" s="37"/>
      <c r="F183" s="37"/>
      <c r="G183" s="38">
        <f t="shared" si="40"/>
        <v>0</v>
      </c>
      <c r="H183" s="37"/>
      <c r="I183" s="37"/>
      <c r="J183" s="38">
        <f t="shared" si="41"/>
        <v>0</v>
      </c>
      <c r="K183" s="37"/>
      <c r="L183" s="37"/>
      <c r="M183" s="38">
        <f t="shared" si="38"/>
        <v>0</v>
      </c>
    </row>
    <row r="184" spans="1:13" s="39" customFormat="1" ht="16.5" customHeight="1">
      <c r="A184" s="35">
        <v>425225</v>
      </c>
      <c r="B184" s="36" t="s">
        <v>147</v>
      </c>
      <c r="C184" s="37"/>
      <c r="D184" s="37"/>
      <c r="E184" s="37"/>
      <c r="F184" s="37"/>
      <c r="G184" s="38">
        <f t="shared" si="40"/>
        <v>0</v>
      </c>
      <c r="H184" s="37"/>
      <c r="I184" s="37"/>
      <c r="J184" s="38">
        <f t="shared" si="41"/>
        <v>0</v>
      </c>
      <c r="K184" s="37"/>
      <c r="L184" s="37"/>
      <c r="M184" s="38">
        <f t="shared" si="38"/>
        <v>0</v>
      </c>
    </row>
    <row r="185" spans="1:13" s="39" customFormat="1" ht="16.5" customHeight="1">
      <c r="A185" s="35">
        <v>425226</v>
      </c>
      <c r="B185" s="36" t="s">
        <v>148</v>
      </c>
      <c r="C185" s="37"/>
      <c r="D185" s="37"/>
      <c r="E185" s="37"/>
      <c r="F185" s="37"/>
      <c r="G185" s="38">
        <f t="shared" si="40"/>
        <v>0</v>
      </c>
      <c r="H185" s="37"/>
      <c r="I185" s="37"/>
      <c r="J185" s="38">
        <f t="shared" si="41"/>
        <v>0</v>
      </c>
      <c r="K185" s="37"/>
      <c r="L185" s="37"/>
      <c r="M185" s="38">
        <f t="shared" si="38"/>
        <v>0</v>
      </c>
    </row>
    <row r="186" spans="1:13" s="39" customFormat="1" ht="24.75" customHeight="1">
      <c r="A186" s="35">
        <v>425261</v>
      </c>
      <c r="B186" s="36" t="s">
        <v>230</v>
      </c>
      <c r="C186" s="37">
        <v>72000</v>
      </c>
      <c r="D186" s="37">
        <v>0</v>
      </c>
      <c r="E186" s="37">
        <v>60000</v>
      </c>
      <c r="F186" s="37">
        <v>35000</v>
      </c>
      <c r="G186" s="38">
        <f t="shared" si="40"/>
        <v>95000</v>
      </c>
      <c r="H186" s="37">
        <v>60000</v>
      </c>
      <c r="I186" s="37">
        <v>35000</v>
      </c>
      <c r="J186" s="38">
        <f t="shared" si="41"/>
        <v>95000</v>
      </c>
      <c r="K186" s="37">
        <v>60000</v>
      </c>
      <c r="L186" s="37">
        <v>35000</v>
      </c>
      <c r="M186" s="38">
        <f t="shared" si="38"/>
        <v>95000</v>
      </c>
    </row>
    <row r="187" spans="1:13" s="1" customFormat="1" ht="16.5" customHeight="1">
      <c r="A187" s="33">
        <v>426000</v>
      </c>
      <c r="B187" s="30" t="s">
        <v>31</v>
      </c>
      <c r="C187" s="31">
        <f>SUM(C188+C194+C199+C201+C206)</f>
        <v>375000</v>
      </c>
      <c r="D187" s="31">
        <f>SUM(D188+D194+D199+D201+D206)</f>
        <v>12770</v>
      </c>
      <c r="E187" s="31">
        <f>SUM(E188+E194+E199+E201+E206)</f>
        <v>415000</v>
      </c>
      <c r="F187" s="31">
        <f>SUM(F188+F194+F199+F201+F206)</f>
        <v>173000</v>
      </c>
      <c r="G187" s="32">
        <f t="shared" si="40"/>
        <v>588000</v>
      </c>
      <c r="H187" s="31">
        <f>SUM(H188+H194+H199+H201+H206)</f>
        <v>415000</v>
      </c>
      <c r="I187" s="31">
        <f>SUM(I188+I194+I199+I201+I206)</f>
        <v>130000</v>
      </c>
      <c r="J187" s="32">
        <f t="shared" si="41"/>
        <v>545000</v>
      </c>
      <c r="K187" s="31">
        <f>SUM(K188+K194+K199+K201+K206)</f>
        <v>415000</v>
      </c>
      <c r="L187" s="31">
        <f>SUM(L188+L194+L199+L201+L206)</f>
        <v>178000</v>
      </c>
      <c r="M187" s="32">
        <f t="shared" si="38"/>
        <v>593000</v>
      </c>
    </row>
    <row r="188" spans="1:13" s="1" customFormat="1" ht="16.5" customHeight="1">
      <c r="A188" s="33">
        <v>426100</v>
      </c>
      <c r="B188" s="30" t="s">
        <v>32</v>
      </c>
      <c r="C188" s="31">
        <f>SUM(C189:C193)</f>
        <v>100000</v>
      </c>
      <c r="D188" s="31">
        <f>SUM(D189:D193)</f>
        <v>0</v>
      </c>
      <c r="E188" s="31">
        <f>SUM(E189:E193)</f>
        <v>110000</v>
      </c>
      <c r="F188" s="31">
        <f>SUM(F189:F193)</f>
        <v>40000</v>
      </c>
      <c r="G188" s="32">
        <f t="shared" si="40"/>
        <v>150000</v>
      </c>
      <c r="H188" s="31">
        <f>SUM(H189:H193)</f>
        <v>110000</v>
      </c>
      <c r="I188" s="31">
        <f>SUM(I189:I193)</f>
        <v>20000</v>
      </c>
      <c r="J188" s="32">
        <f t="shared" si="41"/>
        <v>130000</v>
      </c>
      <c r="K188" s="31">
        <f>SUM(K189:K193)</f>
        <v>110000</v>
      </c>
      <c r="L188" s="31">
        <f>SUM(L189:L193)</f>
        <v>20000</v>
      </c>
      <c r="M188" s="32">
        <f t="shared" si="38"/>
        <v>130000</v>
      </c>
    </row>
    <row r="189" spans="1:13" s="39" customFormat="1" ht="16.5" customHeight="1">
      <c r="A189" s="35">
        <v>426111</v>
      </c>
      <c r="B189" s="36" t="s">
        <v>149</v>
      </c>
      <c r="C189" s="37">
        <v>90000</v>
      </c>
      <c r="D189" s="37">
        <v>0</v>
      </c>
      <c r="E189" s="37">
        <v>100000</v>
      </c>
      <c r="F189" s="37">
        <v>30000</v>
      </c>
      <c r="G189" s="38">
        <f t="shared" si="40"/>
        <v>130000</v>
      </c>
      <c r="H189" s="37">
        <v>100000</v>
      </c>
      <c r="I189" s="37">
        <v>10000</v>
      </c>
      <c r="J189" s="38">
        <f t="shared" si="41"/>
        <v>110000</v>
      </c>
      <c r="K189" s="37">
        <v>100000</v>
      </c>
      <c r="L189" s="37">
        <v>10000</v>
      </c>
      <c r="M189" s="38">
        <f t="shared" si="38"/>
        <v>110000</v>
      </c>
    </row>
    <row r="190" spans="1:13" s="39" customFormat="1" ht="16.5" customHeight="1">
      <c r="A190" s="35">
        <v>426121</v>
      </c>
      <c r="B190" s="36" t="s">
        <v>150</v>
      </c>
      <c r="C190" s="37"/>
      <c r="D190" s="37"/>
      <c r="E190" s="37"/>
      <c r="F190" s="37"/>
      <c r="G190" s="38">
        <f t="shared" si="40"/>
        <v>0</v>
      </c>
      <c r="H190" s="37"/>
      <c r="I190" s="37"/>
      <c r="J190" s="38">
        <f t="shared" si="41"/>
        <v>0</v>
      </c>
      <c r="K190" s="37"/>
      <c r="L190" s="37"/>
      <c r="M190" s="38">
        <f t="shared" si="38"/>
        <v>0</v>
      </c>
    </row>
    <row r="191" spans="1:13" s="39" customFormat="1" ht="16.5" customHeight="1">
      <c r="A191" s="35">
        <v>426123</v>
      </c>
      <c r="B191" s="36" t="s">
        <v>151</v>
      </c>
      <c r="C191" s="37"/>
      <c r="D191" s="37"/>
      <c r="E191" s="37">
        <v>10000</v>
      </c>
      <c r="F191" s="37"/>
      <c r="G191" s="38">
        <f t="shared" si="40"/>
        <v>10000</v>
      </c>
      <c r="H191" s="37"/>
      <c r="I191" s="37"/>
      <c r="J191" s="38">
        <f t="shared" si="41"/>
        <v>0</v>
      </c>
      <c r="K191" s="37">
        <v>10000</v>
      </c>
      <c r="L191" s="37"/>
      <c r="M191" s="38">
        <f t="shared" si="38"/>
        <v>10000</v>
      </c>
    </row>
    <row r="192" spans="1:13" s="39" customFormat="1" ht="16.5" customHeight="1">
      <c r="A192" s="35">
        <v>426124</v>
      </c>
      <c r="B192" s="36" t="s">
        <v>152</v>
      </c>
      <c r="C192" s="37">
        <v>10000</v>
      </c>
      <c r="D192" s="37">
        <v>0</v>
      </c>
      <c r="E192" s="37"/>
      <c r="F192" s="37"/>
      <c r="G192" s="38">
        <f t="shared" si="40"/>
        <v>0</v>
      </c>
      <c r="H192" s="37">
        <v>10000</v>
      </c>
      <c r="I192" s="37"/>
      <c r="J192" s="38">
        <f t="shared" si="41"/>
        <v>10000</v>
      </c>
      <c r="K192" s="37"/>
      <c r="L192" s="37"/>
      <c r="M192" s="38">
        <f t="shared" si="38"/>
        <v>0</v>
      </c>
    </row>
    <row r="193" spans="1:13" s="39" customFormat="1" ht="16.5" customHeight="1">
      <c r="A193" s="35">
        <v>426131</v>
      </c>
      <c r="B193" s="36" t="s">
        <v>153</v>
      </c>
      <c r="C193" s="37"/>
      <c r="D193" s="37"/>
      <c r="E193" s="37"/>
      <c r="F193" s="37">
        <v>10000</v>
      </c>
      <c r="G193" s="38">
        <f t="shared" si="40"/>
        <v>10000</v>
      </c>
      <c r="H193" s="37"/>
      <c r="I193" s="37">
        <v>10000</v>
      </c>
      <c r="J193" s="38">
        <f t="shared" si="41"/>
        <v>10000</v>
      </c>
      <c r="K193" s="37"/>
      <c r="L193" s="37">
        <v>10000</v>
      </c>
      <c r="M193" s="38">
        <f t="shared" si="38"/>
        <v>10000</v>
      </c>
    </row>
    <row r="194" spans="1:13" s="1" customFormat="1" ht="16.5" customHeight="1">
      <c r="A194" s="33">
        <v>426300</v>
      </c>
      <c r="B194" s="30" t="s">
        <v>231</v>
      </c>
      <c r="C194" s="31">
        <f>SUM(C195:C198)</f>
        <v>83000</v>
      </c>
      <c r="D194" s="31">
        <f>SUM(D195:D198)</f>
        <v>0</v>
      </c>
      <c r="E194" s="31">
        <f>SUM(E195:E198)</f>
        <v>85000</v>
      </c>
      <c r="F194" s="31">
        <f>SUM(F195:F198)</f>
        <v>0</v>
      </c>
      <c r="G194" s="32">
        <f t="shared" si="40"/>
        <v>85000</v>
      </c>
      <c r="H194" s="31">
        <f>SUM(H195:H198)</f>
        <v>85000</v>
      </c>
      <c r="I194" s="31">
        <f>SUM(I195:I198)</f>
        <v>0</v>
      </c>
      <c r="J194" s="32">
        <f t="shared" si="41"/>
        <v>85000</v>
      </c>
      <c r="K194" s="31">
        <f>SUM(K195:K198)</f>
        <v>85000</v>
      </c>
      <c r="L194" s="31">
        <f>SUM(L195:L198)</f>
        <v>0</v>
      </c>
      <c r="M194" s="32">
        <f t="shared" si="38"/>
        <v>85000</v>
      </c>
    </row>
    <row r="195" spans="1:13" s="39" customFormat="1" ht="16.5" customHeight="1">
      <c r="A195" s="35">
        <v>426311</v>
      </c>
      <c r="B195" s="36" t="s">
        <v>232</v>
      </c>
      <c r="C195" s="37">
        <v>83000</v>
      </c>
      <c r="D195" s="37">
        <v>0</v>
      </c>
      <c r="E195" s="37">
        <v>85000</v>
      </c>
      <c r="F195" s="37"/>
      <c r="G195" s="38">
        <f t="shared" si="40"/>
        <v>85000</v>
      </c>
      <c r="H195" s="37">
        <v>85000</v>
      </c>
      <c r="I195" s="37"/>
      <c r="J195" s="38">
        <f t="shared" si="41"/>
        <v>85000</v>
      </c>
      <c r="K195" s="37">
        <v>85000</v>
      </c>
      <c r="L195" s="37"/>
      <c r="M195" s="38">
        <f t="shared" si="38"/>
        <v>85000</v>
      </c>
    </row>
    <row r="196" spans="1:13" s="39" customFormat="1" ht="16.5" customHeight="1">
      <c r="A196" s="35">
        <v>426412</v>
      </c>
      <c r="B196" s="36" t="s">
        <v>154</v>
      </c>
      <c r="C196" s="37"/>
      <c r="D196" s="37"/>
      <c r="E196" s="37"/>
      <c r="F196" s="37"/>
      <c r="G196" s="38">
        <f t="shared" si="40"/>
        <v>0</v>
      </c>
      <c r="H196" s="37"/>
      <c r="I196" s="37"/>
      <c r="J196" s="38">
        <f t="shared" si="41"/>
        <v>0</v>
      </c>
      <c r="K196" s="37"/>
      <c r="L196" s="37"/>
      <c r="M196" s="38">
        <f aca="true" t="shared" si="42" ref="M196:M213">SUM(K196+L196)</f>
        <v>0</v>
      </c>
    </row>
    <row r="197" spans="1:13" s="39" customFormat="1" ht="16.5" customHeight="1">
      <c r="A197" s="35">
        <v>426413</v>
      </c>
      <c r="B197" s="36" t="s">
        <v>155</v>
      </c>
      <c r="C197" s="37"/>
      <c r="D197" s="37"/>
      <c r="E197" s="37"/>
      <c r="F197" s="37"/>
      <c r="G197" s="38">
        <f t="shared" si="40"/>
        <v>0</v>
      </c>
      <c r="H197" s="37"/>
      <c r="I197" s="37"/>
      <c r="J197" s="38">
        <f t="shared" si="41"/>
        <v>0</v>
      </c>
      <c r="K197" s="37"/>
      <c r="L197" s="37"/>
      <c r="M197" s="38">
        <f t="shared" si="42"/>
        <v>0</v>
      </c>
    </row>
    <row r="198" spans="1:13" s="39" customFormat="1" ht="16.5" customHeight="1">
      <c r="A198" s="35">
        <v>426491</v>
      </c>
      <c r="B198" s="36" t="s">
        <v>156</v>
      </c>
      <c r="C198" s="37"/>
      <c r="D198" s="37"/>
      <c r="E198" s="37"/>
      <c r="F198" s="37"/>
      <c r="G198" s="38">
        <f t="shared" si="40"/>
        <v>0</v>
      </c>
      <c r="H198" s="37"/>
      <c r="I198" s="37"/>
      <c r="J198" s="38">
        <f t="shared" si="41"/>
        <v>0</v>
      </c>
      <c r="K198" s="37"/>
      <c r="L198" s="37"/>
      <c r="M198" s="38">
        <f t="shared" si="42"/>
        <v>0</v>
      </c>
    </row>
    <row r="199" spans="1:13" s="1" customFormat="1" ht="16.5" customHeight="1">
      <c r="A199" s="33">
        <v>426600</v>
      </c>
      <c r="B199" s="30" t="s">
        <v>231</v>
      </c>
      <c r="C199" s="31">
        <f>SUM(C200)</f>
        <v>35000</v>
      </c>
      <c r="D199" s="31">
        <f>SUM(D200)</f>
        <v>0</v>
      </c>
      <c r="E199" s="31">
        <f>SUM(E200)</f>
        <v>30000</v>
      </c>
      <c r="F199" s="31">
        <f>SUM(F200)</f>
        <v>40000</v>
      </c>
      <c r="G199" s="32">
        <f>SUM(E199+F199)</f>
        <v>70000</v>
      </c>
      <c r="H199" s="31">
        <f>SUM(H200)</f>
        <v>30000</v>
      </c>
      <c r="I199" s="31">
        <f>SUM(I200)</f>
        <v>60000</v>
      </c>
      <c r="J199" s="32">
        <f>SUM(H199+I199)</f>
        <v>90000</v>
      </c>
      <c r="K199" s="31">
        <f>SUM(K200)</f>
        <v>30000</v>
      </c>
      <c r="L199" s="31">
        <f>SUM(L200)</f>
        <v>100000</v>
      </c>
      <c r="M199" s="32">
        <f>SUM(K199+L199)</f>
        <v>130000</v>
      </c>
    </row>
    <row r="200" spans="1:13" s="39" customFormat="1" ht="16.5" customHeight="1">
      <c r="A200" s="35">
        <v>426611</v>
      </c>
      <c r="B200" s="36" t="s">
        <v>233</v>
      </c>
      <c r="C200" s="37">
        <v>35000</v>
      </c>
      <c r="D200" s="37">
        <v>0</v>
      </c>
      <c r="E200" s="37">
        <v>30000</v>
      </c>
      <c r="F200" s="37">
        <v>40000</v>
      </c>
      <c r="G200" s="38">
        <f>SUM(E200+F200)</f>
        <v>70000</v>
      </c>
      <c r="H200" s="37">
        <v>30000</v>
      </c>
      <c r="I200" s="37">
        <v>60000</v>
      </c>
      <c r="J200" s="38">
        <f>SUM(H200+I200)</f>
        <v>90000</v>
      </c>
      <c r="K200" s="37">
        <v>30000</v>
      </c>
      <c r="L200" s="37">
        <v>100000</v>
      </c>
      <c r="M200" s="38">
        <f t="shared" si="42"/>
        <v>130000</v>
      </c>
    </row>
    <row r="201" spans="1:13" s="1" customFormat="1" ht="24.75" customHeight="1">
      <c r="A201" s="33">
        <v>426800</v>
      </c>
      <c r="B201" s="30" t="s">
        <v>52</v>
      </c>
      <c r="C201" s="31">
        <f>SUM(C202:C205)</f>
        <v>132000</v>
      </c>
      <c r="D201" s="31">
        <f>SUM(D202:D205)</f>
        <v>2770</v>
      </c>
      <c r="E201" s="31">
        <f>SUM(E202:E205)</f>
        <v>180000</v>
      </c>
      <c r="F201" s="31">
        <f>SUM(F202:F205)</f>
        <v>63000</v>
      </c>
      <c r="G201" s="32">
        <f t="shared" si="40"/>
        <v>243000</v>
      </c>
      <c r="H201" s="31">
        <f>SUM(H202:H205)</f>
        <v>180000</v>
      </c>
      <c r="I201" s="31">
        <f>SUM(I202:I205)</f>
        <v>20000</v>
      </c>
      <c r="J201" s="32">
        <f t="shared" si="41"/>
        <v>200000</v>
      </c>
      <c r="K201" s="31">
        <f>SUM(K202:K205)</f>
        <v>180000</v>
      </c>
      <c r="L201" s="31">
        <f>SUM(L202:L205)</f>
        <v>28000</v>
      </c>
      <c r="M201" s="32">
        <f t="shared" si="42"/>
        <v>208000</v>
      </c>
    </row>
    <row r="202" spans="1:13" s="39" customFormat="1" ht="16.5" customHeight="1">
      <c r="A202" s="35">
        <v>426811</v>
      </c>
      <c r="B202" s="36" t="s">
        <v>157</v>
      </c>
      <c r="C202" s="37">
        <v>112000</v>
      </c>
      <c r="D202" s="37">
        <v>0</v>
      </c>
      <c r="E202" s="37">
        <v>140000</v>
      </c>
      <c r="F202" s="37">
        <v>8000</v>
      </c>
      <c r="G202" s="38">
        <f t="shared" si="40"/>
        <v>148000</v>
      </c>
      <c r="H202" s="37">
        <v>140000</v>
      </c>
      <c r="I202" s="37">
        <v>8000</v>
      </c>
      <c r="J202" s="38">
        <f t="shared" si="41"/>
        <v>148000</v>
      </c>
      <c r="K202" s="37">
        <v>140000</v>
      </c>
      <c r="L202" s="37">
        <v>8000</v>
      </c>
      <c r="M202" s="38">
        <f t="shared" si="42"/>
        <v>148000</v>
      </c>
    </row>
    <row r="203" spans="1:13" s="39" customFormat="1" ht="16.5" customHeight="1">
      <c r="A203" s="35">
        <v>426812</v>
      </c>
      <c r="B203" s="36" t="s">
        <v>158</v>
      </c>
      <c r="C203" s="37">
        <v>10000</v>
      </c>
      <c r="D203" s="37">
        <v>2770</v>
      </c>
      <c r="E203" s="37">
        <v>10000</v>
      </c>
      <c r="F203" s="37"/>
      <c r="G203" s="38">
        <f t="shared" si="40"/>
        <v>10000</v>
      </c>
      <c r="H203" s="37">
        <v>10000</v>
      </c>
      <c r="I203" s="37"/>
      <c r="J203" s="38">
        <f t="shared" si="41"/>
        <v>10000</v>
      </c>
      <c r="K203" s="37">
        <v>10000</v>
      </c>
      <c r="L203" s="37"/>
      <c r="M203" s="38">
        <f t="shared" si="42"/>
        <v>10000</v>
      </c>
    </row>
    <row r="204" spans="1:13" s="39" customFormat="1" ht="16.5" customHeight="1">
      <c r="A204" s="35">
        <v>426821</v>
      </c>
      <c r="B204" s="36" t="s">
        <v>261</v>
      </c>
      <c r="C204" s="37"/>
      <c r="D204" s="37"/>
      <c r="E204" s="37">
        <v>30000</v>
      </c>
      <c r="F204" s="37">
        <v>35000</v>
      </c>
      <c r="G204" s="38">
        <f t="shared" si="40"/>
        <v>65000</v>
      </c>
      <c r="H204" s="37"/>
      <c r="I204" s="37"/>
      <c r="J204" s="38"/>
      <c r="K204" s="37"/>
      <c r="L204" s="37"/>
      <c r="M204" s="38"/>
    </row>
    <row r="205" spans="1:13" s="39" customFormat="1" ht="16.5" customHeight="1">
      <c r="A205" s="35">
        <v>426822</v>
      </c>
      <c r="B205" s="36" t="s">
        <v>262</v>
      </c>
      <c r="C205" s="37">
        <v>10000</v>
      </c>
      <c r="D205" s="37">
        <v>0</v>
      </c>
      <c r="E205" s="37"/>
      <c r="F205" s="37">
        <v>20000</v>
      </c>
      <c r="G205" s="38">
        <f t="shared" si="40"/>
        <v>20000</v>
      </c>
      <c r="H205" s="37">
        <v>30000</v>
      </c>
      <c r="I205" s="37">
        <v>12000</v>
      </c>
      <c r="J205" s="38">
        <f t="shared" si="41"/>
        <v>42000</v>
      </c>
      <c r="K205" s="37">
        <v>30000</v>
      </c>
      <c r="L205" s="37">
        <v>20000</v>
      </c>
      <c r="M205" s="38">
        <f t="shared" si="42"/>
        <v>50000</v>
      </c>
    </row>
    <row r="206" spans="1:13" s="1" customFormat="1" ht="16.5" customHeight="1">
      <c r="A206" s="33">
        <v>426900</v>
      </c>
      <c r="B206" s="30" t="s">
        <v>33</v>
      </c>
      <c r="C206" s="31">
        <f>SUM(C207:C208)</f>
        <v>25000</v>
      </c>
      <c r="D206" s="31">
        <f>SUM(D207:D208)</f>
        <v>10000</v>
      </c>
      <c r="E206" s="31">
        <f>SUM(E207:E208)</f>
        <v>10000</v>
      </c>
      <c r="F206" s="31">
        <f>SUM(F207:F208)</f>
        <v>30000</v>
      </c>
      <c r="G206" s="32">
        <f>SUM(E206+F206)</f>
        <v>40000</v>
      </c>
      <c r="H206" s="31">
        <f>SUM(H207:H208)</f>
        <v>10000</v>
      </c>
      <c r="I206" s="31">
        <f>SUM(I207:I208)</f>
        <v>30000</v>
      </c>
      <c r="J206" s="32">
        <f>SUM(H206+I206)</f>
        <v>40000</v>
      </c>
      <c r="K206" s="31">
        <f>SUM(K207:K208)</f>
        <v>10000</v>
      </c>
      <c r="L206" s="31">
        <f>SUM(L207:L208)</f>
        <v>30000</v>
      </c>
      <c r="M206" s="32">
        <f>SUM(K206+L206)</f>
        <v>40000</v>
      </c>
    </row>
    <row r="207" spans="1:13" s="1" customFormat="1" ht="16.5" customHeight="1">
      <c r="A207" s="35">
        <v>426913</v>
      </c>
      <c r="B207" s="36" t="s">
        <v>234</v>
      </c>
      <c r="C207" s="37">
        <v>15000</v>
      </c>
      <c r="D207" s="37">
        <v>0</v>
      </c>
      <c r="E207" s="37">
        <v>5000</v>
      </c>
      <c r="F207" s="37">
        <v>30000</v>
      </c>
      <c r="G207" s="41">
        <f t="shared" si="40"/>
        <v>35000</v>
      </c>
      <c r="H207" s="37">
        <v>5000</v>
      </c>
      <c r="I207" s="37">
        <v>30000</v>
      </c>
      <c r="J207" s="41">
        <f t="shared" si="41"/>
        <v>35000</v>
      </c>
      <c r="K207" s="37">
        <v>5000</v>
      </c>
      <c r="L207" s="37">
        <v>30000</v>
      </c>
      <c r="M207" s="41">
        <f t="shared" si="42"/>
        <v>35000</v>
      </c>
    </row>
    <row r="208" spans="1:13" s="1" customFormat="1" ht="16.5" customHeight="1">
      <c r="A208" s="35">
        <v>426919</v>
      </c>
      <c r="B208" s="36" t="s">
        <v>235</v>
      </c>
      <c r="C208" s="37">
        <v>10000</v>
      </c>
      <c r="D208" s="37">
        <v>10000</v>
      </c>
      <c r="E208" s="37">
        <v>5000</v>
      </c>
      <c r="F208" s="37"/>
      <c r="G208" s="41">
        <f t="shared" si="40"/>
        <v>5000</v>
      </c>
      <c r="H208" s="37">
        <v>5000</v>
      </c>
      <c r="I208" s="37"/>
      <c r="J208" s="41">
        <f t="shared" si="41"/>
        <v>5000</v>
      </c>
      <c r="K208" s="37">
        <v>5000</v>
      </c>
      <c r="L208" s="37"/>
      <c r="M208" s="41">
        <f t="shared" si="42"/>
        <v>5000</v>
      </c>
    </row>
    <row r="209" spans="1:13" s="1" customFormat="1" ht="16.5" customHeight="1">
      <c r="A209" s="33">
        <v>440000</v>
      </c>
      <c r="B209" s="30" t="s">
        <v>159</v>
      </c>
      <c r="C209" s="31">
        <f>SUM(C210)</f>
        <v>5000</v>
      </c>
      <c r="D209" s="31">
        <f aca="true" t="shared" si="43" ref="D209:F211">SUM(D210)</f>
        <v>1000</v>
      </c>
      <c r="E209" s="31">
        <f t="shared" si="43"/>
        <v>5000</v>
      </c>
      <c r="F209" s="31">
        <f t="shared" si="43"/>
        <v>0</v>
      </c>
      <c r="G209" s="32">
        <f>SUM(E209+F209)</f>
        <v>5000</v>
      </c>
      <c r="H209" s="31">
        <f aca="true" t="shared" si="44" ref="H209:I211">SUM(H210)</f>
        <v>5000</v>
      </c>
      <c r="I209" s="31">
        <f t="shared" si="44"/>
        <v>0</v>
      </c>
      <c r="J209" s="32">
        <f>SUM(H209+I209)</f>
        <v>5000</v>
      </c>
      <c r="K209" s="31">
        <f>SUM(K210)</f>
        <v>5000</v>
      </c>
      <c r="L209" s="31">
        <f aca="true" t="shared" si="45" ref="K209:L211">SUM(L210)</f>
        <v>0</v>
      </c>
      <c r="M209" s="32">
        <f>SUM(K209+L209)</f>
        <v>5000</v>
      </c>
    </row>
    <row r="210" spans="1:13" s="1" customFormat="1" ht="16.5" customHeight="1">
      <c r="A210" s="33">
        <v>444000</v>
      </c>
      <c r="B210" s="30" t="s">
        <v>159</v>
      </c>
      <c r="C210" s="31">
        <f>SUM(C211)</f>
        <v>5000</v>
      </c>
      <c r="D210" s="31">
        <f t="shared" si="43"/>
        <v>1000</v>
      </c>
      <c r="E210" s="31">
        <f t="shared" si="43"/>
        <v>5000</v>
      </c>
      <c r="F210" s="31">
        <f t="shared" si="43"/>
        <v>0</v>
      </c>
      <c r="G210" s="32">
        <f>SUM(E210+F210)</f>
        <v>5000</v>
      </c>
      <c r="H210" s="31">
        <f t="shared" si="44"/>
        <v>5000</v>
      </c>
      <c r="I210" s="31">
        <f t="shared" si="44"/>
        <v>0</v>
      </c>
      <c r="J210" s="32">
        <f>SUM(H210+I210)</f>
        <v>5000</v>
      </c>
      <c r="K210" s="31">
        <f t="shared" si="45"/>
        <v>5000</v>
      </c>
      <c r="L210" s="31">
        <f t="shared" si="45"/>
        <v>0</v>
      </c>
      <c r="M210" s="32">
        <f>SUM(K210+L210)</f>
        <v>5000</v>
      </c>
    </row>
    <row r="211" spans="1:13" s="1" customFormat="1" ht="16.5" customHeight="1">
      <c r="A211" s="33">
        <v>444200</v>
      </c>
      <c r="B211" s="30" t="s">
        <v>53</v>
      </c>
      <c r="C211" s="31">
        <f>SUM(C212)</f>
        <v>5000</v>
      </c>
      <c r="D211" s="31">
        <f t="shared" si="43"/>
        <v>1000</v>
      </c>
      <c r="E211" s="31">
        <f t="shared" si="43"/>
        <v>5000</v>
      </c>
      <c r="F211" s="31">
        <f t="shared" si="43"/>
        <v>0</v>
      </c>
      <c r="G211" s="32">
        <f>SUM(E211+F211)</f>
        <v>5000</v>
      </c>
      <c r="H211" s="31">
        <f t="shared" si="44"/>
        <v>5000</v>
      </c>
      <c r="I211" s="31">
        <f t="shared" si="44"/>
        <v>0</v>
      </c>
      <c r="J211" s="32">
        <f>SUM(H211+I211)</f>
        <v>5000</v>
      </c>
      <c r="K211" s="31">
        <f>SUM(K212)</f>
        <v>5000</v>
      </c>
      <c r="L211" s="31">
        <f t="shared" si="45"/>
        <v>0</v>
      </c>
      <c r="M211" s="32">
        <f>SUM(K211+L211)</f>
        <v>5000</v>
      </c>
    </row>
    <row r="212" spans="1:13" s="1" customFormat="1" ht="16.5" customHeight="1">
      <c r="A212" s="108">
        <v>444211</v>
      </c>
      <c r="B212" s="60" t="s">
        <v>236</v>
      </c>
      <c r="C212" s="109">
        <v>5000</v>
      </c>
      <c r="D212" s="109">
        <v>1000</v>
      </c>
      <c r="E212" s="109">
        <v>5000</v>
      </c>
      <c r="F212" s="109"/>
      <c r="G212" s="110">
        <f>SUM(E212+F212)</f>
        <v>5000</v>
      </c>
      <c r="H212" s="109">
        <v>5000</v>
      </c>
      <c r="I212" s="109"/>
      <c r="J212" s="110">
        <f>SUM(H212+I212)</f>
        <v>5000</v>
      </c>
      <c r="K212" s="109">
        <v>5000</v>
      </c>
      <c r="L212" s="109"/>
      <c r="M212" s="110">
        <f>SUM(K212+L212)</f>
        <v>5000</v>
      </c>
    </row>
    <row r="213" spans="1:13" s="1" customFormat="1" ht="16.5" customHeight="1">
      <c r="A213" s="33">
        <v>480000</v>
      </c>
      <c r="B213" s="30" t="s">
        <v>159</v>
      </c>
      <c r="C213" s="31">
        <f>SUM(C226+C222+C216+C214)</f>
        <v>0</v>
      </c>
      <c r="D213" s="31">
        <f>SUM(D226+D222+D216+D214)</f>
        <v>0</v>
      </c>
      <c r="E213" s="31">
        <f>SUM(E226+E222+E216+E214)</f>
        <v>0</v>
      </c>
      <c r="F213" s="31">
        <f>SUM(F226+F222+F216+F214)</f>
        <v>20000</v>
      </c>
      <c r="G213" s="32">
        <f>SUM(E213+F213)</f>
        <v>20000</v>
      </c>
      <c r="H213" s="31">
        <f>SUM(H226+H222+H216+H214)</f>
        <v>0</v>
      </c>
      <c r="I213" s="31">
        <f>SUM(I226+I222+I216+I214)</f>
        <v>20000</v>
      </c>
      <c r="J213" s="32">
        <f t="shared" si="41"/>
        <v>20000</v>
      </c>
      <c r="K213" s="31">
        <f>SUM(K226+K222+K216+K214)</f>
        <v>0</v>
      </c>
      <c r="L213" s="31">
        <f>SUM(L226+L222+L216+L214)</f>
        <v>20000</v>
      </c>
      <c r="M213" s="32">
        <f t="shared" si="42"/>
        <v>20000</v>
      </c>
    </row>
    <row r="214" spans="1:13" s="1" customFormat="1" ht="16.5" customHeight="1">
      <c r="A214" s="42">
        <v>481000</v>
      </c>
      <c r="B214" s="43" t="s">
        <v>160</v>
      </c>
      <c r="C214" s="44"/>
      <c r="D214" s="44"/>
      <c r="E214" s="44"/>
      <c r="F214" s="44"/>
      <c r="G214" s="45"/>
      <c r="H214" s="44"/>
      <c r="I214" s="44"/>
      <c r="J214" s="45"/>
      <c r="K214" s="44"/>
      <c r="L214" s="44"/>
      <c r="M214" s="45"/>
    </row>
    <row r="215" spans="1:13" s="1" customFormat="1" ht="16.5" customHeight="1">
      <c r="A215" s="33">
        <v>482000</v>
      </c>
      <c r="B215" s="30" t="s">
        <v>53</v>
      </c>
      <c r="C215" s="31">
        <f>SUM(C222+C216)</f>
        <v>0</v>
      </c>
      <c r="D215" s="31">
        <f>SUM(D222+D216)</f>
        <v>0</v>
      </c>
      <c r="E215" s="31">
        <f>SUM(E222+E216)</f>
        <v>0</v>
      </c>
      <c r="F215" s="31">
        <f>SUM(F222+F216)</f>
        <v>20000</v>
      </c>
      <c r="G215" s="32">
        <f t="shared" si="40"/>
        <v>20000</v>
      </c>
      <c r="H215" s="31">
        <f>SUM(H222+H216)</f>
        <v>0</v>
      </c>
      <c r="I215" s="31">
        <f>SUM(I222+I216)</f>
        <v>20000</v>
      </c>
      <c r="J215" s="32">
        <f aca="true" t="shared" si="46" ref="J215:J243">SUM(H215+I215)</f>
        <v>20000</v>
      </c>
      <c r="K215" s="31">
        <f>SUM(K222+K216)</f>
        <v>0</v>
      </c>
      <c r="L215" s="31">
        <f>SUM(L222+L216)</f>
        <v>20000</v>
      </c>
      <c r="M215" s="32">
        <f aca="true" t="shared" si="47" ref="M215:M243">SUM(K215+L215)</f>
        <v>20000</v>
      </c>
    </row>
    <row r="216" spans="1:13" s="1" customFormat="1" ht="16.5" customHeight="1">
      <c r="A216" s="33">
        <v>482100</v>
      </c>
      <c r="B216" s="30" t="s">
        <v>39</v>
      </c>
      <c r="C216" s="31">
        <f>SUM(C217:C221)</f>
        <v>0</v>
      </c>
      <c r="D216" s="31">
        <f>SUM(D217:D221)</f>
        <v>0</v>
      </c>
      <c r="E216" s="31">
        <f>SUM(E217:E221)</f>
        <v>0</v>
      </c>
      <c r="F216" s="31">
        <f>SUM(F217:F221)</f>
        <v>0</v>
      </c>
      <c r="G216" s="32">
        <f t="shared" si="40"/>
        <v>0</v>
      </c>
      <c r="H216" s="31">
        <f>SUM(H217:H221)</f>
        <v>0</v>
      </c>
      <c r="I216" s="31">
        <f>SUM(I217:I221)</f>
        <v>0</v>
      </c>
      <c r="J216" s="32">
        <f t="shared" si="46"/>
        <v>0</v>
      </c>
      <c r="K216" s="31">
        <f>SUM(K217:K221)</f>
        <v>0</v>
      </c>
      <c r="L216" s="31">
        <f>SUM(L217:L221)</f>
        <v>0</v>
      </c>
      <c r="M216" s="32">
        <f t="shared" si="47"/>
        <v>0</v>
      </c>
    </row>
    <row r="217" spans="1:13" s="39" customFormat="1" ht="16.5" customHeight="1">
      <c r="A217" s="35">
        <v>482111</v>
      </c>
      <c r="B217" s="36" t="s">
        <v>161</v>
      </c>
      <c r="C217" s="37"/>
      <c r="D217" s="37"/>
      <c r="E217" s="37"/>
      <c r="F217" s="37"/>
      <c r="G217" s="38">
        <f t="shared" si="40"/>
        <v>0</v>
      </c>
      <c r="H217" s="37"/>
      <c r="I217" s="37"/>
      <c r="J217" s="38">
        <f t="shared" si="46"/>
        <v>0</v>
      </c>
      <c r="K217" s="37"/>
      <c r="L217" s="37"/>
      <c r="M217" s="38">
        <f t="shared" si="47"/>
        <v>0</v>
      </c>
    </row>
    <row r="218" spans="1:13" s="39" customFormat="1" ht="16.5" customHeight="1">
      <c r="A218" s="35">
        <v>482121</v>
      </c>
      <c r="B218" s="36" t="s">
        <v>162</v>
      </c>
      <c r="C218" s="37"/>
      <c r="D218" s="37"/>
      <c r="E218" s="37"/>
      <c r="F218" s="37"/>
      <c r="G218" s="38">
        <f t="shared" si="40"/>
        <v>0</v>
      </c>
      <c r="H218" s="37"/>
      <c r="I218" s="37"/>
      <c r="J218" s="38">
        <f t="shared" si="46"/>
        <v>0</v>
      </c>
      <c r="K218" s="37"/>
      <c r="L218" s="37"/>
      <c r="M218" s="38">
        <f t="shared" si="47"/>
        <v>0</v>
      </c>
    </row>
    <row r="219" spans="1:13" s="39" customFormat="1" ht="16.5" customHeight="1">
      <c r="A219" s="35">
        <v>482122</v>
      </c>
      <c r="B219" s="36" t="s">
        <v>163</v>
      </c>
      <c r="C219" s="37"/>
      <c r="D219" s="37"/>
      <c r="E219" s="37"/>
      <c r="F219" s="37"/>
      <c r="G219" s="38">
        <f t="shared" si="40"/>
        <v>0</v>
      </c>
      <c r="H219" s="37"/>
      <c r="I219" s="37"/>
      <c r="J219" s="38">
        <f t="shared" si="46"/>
        <v>0</v>
      </c>
      <c r="K219" s="37"/>
      <c r="L219" s="37"/>
      <c r="M219" s="38">
        <f t="shared" si="47"/>
        <v>0</v>
      </c>
    </row>
    <row r="220" spans="1:13" s="39" customFormat="1" ht="16.5" customHeight="1">
      <c r="A220" s="35">
        <v>482131</v>
      </c>
      <c r="B220" s="36" t="s">
        <v>164</v>
      </c>
      <c r="C220" s="37"/>
      <c r="D220" s="37"/>
      <c r="E220" s="37"/>
      <c r="F220" s="37"/>
      <c r="G220" s="38">
        <f t="shared" si="40"/>
        <v>0</v>
      </c>
      <c r="H220" s="37"/>
      <c r="I220" s="37"/>
      <c r="J220" s="38">
        <f t="shared" si="46"/>
        <v>0</v>
      </c>
      <c r="K220" s="37"/>
      <c r="L220" s="37"/>
      <c r="M220" s="38">
        <f t="shared" si="47"/>
        <v>0</v>
      </c>
    </row>
    <row r="221" spans="1:13" s="39" customFormat="1" ht="16.5" customHeight="1">
      <c r="A221" s="35">
        <v>482191</v>
      </c>
      <c r="B221" s="36" t="s">
        <v>38</v>
      </c>
      <c r="C221" s="37"/>
      <c r="D221" s="37"/>
      <c r="E221" s="37"/>
      <c r="F221" s="37"/>
      <c r="G221" s="38">
        <f t="shared" si="40"/>
        <v>0</v>
      </c>
      <c r="H221" s="37"/>
      <c r="I221" s="37"/>
      <c r="J221" s="38">
        <f t="shared" si="46"/>
        <v>0</v>
      </c>
      <c r="K221" s="37"/>
      <c r="L221" s="37"/>
      <c r="M221" s="38">
        <f t="shared" si="47"/>
        <v>0</v>
      </c>
    </row>
    <row r="222" spans="1:13" s="1" customFormat="1" ht="16.5" customHeight="1">
      <c r="A222" s="33">
        <v>482200</v>
      </c>
      <c r="B222" s="30" t="s">
        <v>39</v>
      </c>
      <c r="C222" s="31">
        <f>SUM(C223:C225)</f>
        <v>0</v>
      </c>
      <c r="D222" s="31">
        <f>SUM(D223:D225)</f>
        <v>0</v>
      </c>
      <c r="E222" s="31">
        <f>SUM(E223:E225)</f>
        <v>0</v>
      </c>
      <c r="F222" s="31">
        <f>SUM(F223:F225)</f>
        <v>20000</v>
      </c>
      <c r="G222" s="32">
        <f t="shared" si="40"/>
        <v>20000</v>
      </c>
      <c r="H222" s="31">
        <f>SUM(H223:H225)</f>
        <v>0</v>
      </c>
      <c r="I222" s="31">
        <f>SUM(I223:I225)</f>
        <v>20000</v>
      </c>
      <c r="J222" s="32">
        <f t="shared" si="46"/>
        <v>20000</v>
      </c>
      <c r="K222" s="31">
        <f>SUM(K223:K225)</f>
        <v>0</v>
      </c>
      <c r="L222" s="31">
        <f>SUM(L223:L225)</f>
        <v>20000</v>
      </c>
      <c r="M222" s="32">
        <f t="shared" si="47"/>
        <v>20000</v>
      </c>
    </row>
    <row r="223" spans="1:13" s="39" customFormat="1" ht="16.5" customHeight="1">
      <c r="A223" s="35">
        <v>482211</v>
      </c>
      <c r="B223" s="36" t="s">
        <v>165</v>
      </c>
      <c r="C223" s="37"/>
      <c r="D223" s="37"/>
      <c r="E223" s="37"/>
      <c r="F223" s="37">
        <v>10000</v>
      </c>
      <c r="G223" s="38">
        <f t="shared" si="40"/>
        <v>10000</v>
      </c>
      <c r="H223" s="37"/>
      <c r="I223" s="37">
        <v>10000</v>
      </c>
      <c r="J223" s="38">
        <f t="shared" si="46"/>
        <v>10000</v>
      </c>
      <c r="K223" s="37"/>
      <c r="L223" s="37">
        <v>10000</v>
      </c>
      <c r="M223" s="38">
        <f t="shared" si="47"/>
        <v>10000</v>
      </c>
    </row>
    <row r="224" spans="1:13" s="39" customFormat="1" ht="16.5" customHeight="1">
      <c r="A224" s="35">
        <v>482241</v>
      </c>
      <c r="B224" s="36" t="s">
        <v>166</v>
      </c>
      <c r="C224" s="37"/>
      <c r="D224" s="37"/>
      <c r="E224" s="37"/>
      <c r="F224" s="37"/>
      <c r="G224" s="38">
        <f t="shared" si="40"/>
        <v>0</v>
      </c>
      <c r="H224" s="37"/>
      <c r="I224" s="37"/>
      <c r="J224" s="38">
        <f t="shared" si="46"/>
        <v>0</v>
      </c>
      <c r="K224" s="37"/>
      <c r="L224" s="37"/>
      <c r="M224" s="38">
        <f t="shared" si="47"/>
        <v>0</v>
      </c>
    </row>
    <row r="225" spans="1:13" s="39" customFormat="1" ht="16.5" customHeight="1">
      <c r="A225" s="35">
        <v>482251</v>
      </c>
      <c r="B225" s="36" t="s">
        <v>167</v>
      </c>
      <c r="C225" s="37"/>
      <c r="D225" s="37"/>
      <c r="E225" s="37"/>
      <c r="F225" s="37">
        <v>10000</v>
      </c>
      <c r="G225" s="38">
        <f t="shared" si="40"/>
        <v>10000</v>
      </c>
      <c r="H225" s="37"/>
      <c r="I225" s="37">
        <v>10000</v>
      </c>
      <c r="J225" s="38">
        <f t="shared" si="46"/>
        <v>10000</v>
      </c>
      <c r="K225" s="37"/>
      <c r="L225" s="37">
        <v>10000</v>
      </c>
      <c r="M225" s="38">
        <f t="shared" si="47"/>
        <v>10000</v>
      </c>
    </row>
    <row r="226" spans="1:13" s="1" customFormat="1" ht="16.5" customHeight="1">
      <c r="A226" s="33">
        <v>483000</v>
      </c>
      <c r="B226" s="30" t="s">
        <v>65</v>
      </c>
      <c r="C226" s="31">
        <f aca="true" t="shared" si="48" ref="C226:F227">SUM(C227)</f>
        <v>0</v>
      </c>
      <c r="D226" s="31">
        <f t="shared" si="48"/>
        <v>0</v>
      </c>
      <c r="E226" s="31">
        <f t="shared" si="48"/>
        <v>0</v>
      </c>
      <c r="F226" s="31">
        <f t="shared" si="48"/>
        <v>0</v>
      </c>
      <c r="G226" s="32">
        <f t="shared" si="40"/>
        <v>0</v>
      </c>
      <c r="H226" s="31">
        <f>SUM(H227)</f>
        <v>0</v>
      </c>
      <c r="I226" s="31">
        <f>SUM(I227)</f>
        <v>0</v>
      </c>
      <c r="J226" s="32">
        <f t="shared" si="46"/>
        <v>0</v>
      </c>
      <c r="K226" s="31">
        <f>SUM(K227)</f>
        <v>0</v>
      </c>
      <c r="L226" s="31">
        <f>SUM(L227)</f>
        <v>0</v>
      </c>
      <c r="M226" s="32">
        <f t="shared" si="47"/>
        <v>0</v>
      </c>
    </row>
    <row r="227" spans="1:13" s="1" customFormat="1" ht="16.5" customHeight="1">
      <c r="A227" s="33">
        <v>483100</v>
      </c>
      <c r="B227" s="30" t="s">
        <v>65</v>
      </c>
      <c r="C227" s="31">
        <f t="shared" si="48"/>
        <v>0</v>
      </c>
      <c r="D227" s="31">
        <f t="shared" si="48"/>
        <v>0</v>
      </c>
      <c r="E227" s="31">
        <f t="shared" si="48"/>
        <v>0</v>
      </c>
      <c r="F227" s="31">
        <f t="shared" si="48"/>
        <v>0</v>
      </c>
      <c r="G227" s="32">
        <f t="shared" si="40"/>
        <v>0</v>
      </c>
      <c r="H227" s="31">
        <f>SUM(H228)</f>
        <v>0</v>
      </c>
      <c r="I227" s="31">
        <f>SUM(I228)</f>
        <v>0</v>
      </c>
      <c r="J227" s="32">
        <f t="shared" si="46"/>
        <v>0</v>
      </c>
      <c r="K227" s="31">
        <f>SUM(K228)</f>
        <v>0</v>
      </c>
      <c r="L227" s="31">
        <f>SUM(L228)</f>
        <v>0</v>
      </c>
      <c r="M227" s="32">
        <f t="shared" si="47"/>
        <v>0</v>
      </c>
    </row>
    <row r="228" spans="1:13" s="39" customFormat="1" ht="16.5" customHeight="1">
      <c r="A228" s="35">
        <v>483111</v>
      </c>
      <c r="B228" s="36" t="s">
        <v>65</v>
      </c>
      <c r="C228" s="37"/>
      <c r="D228" s="37"/>
      <c r="E228" s="37"/>
      <c r="F228" s="37"/>
      <c r="G228" s="38">
        <f t="shared" si="40"/>
        <v>0</v>
      </c>
      <c r="H228" s="37"/>
      <c r="I228" s="37"/>
      <c r="J228" s="38">
        <f t="shared" si="46"/>
        <v>0</v>
      </c>
      <c r="K228" s="37"/>
      <c r="L228" s="37"/>
      <c r="M228" s="38">
        <f t="shared" si="47"/>
        <v>0</v>
      </c>
    </row>
    <row r="229" spans="1:13" s="1" customFormat="1" ht="16.5" customHeight="1">
      <c r="A229" s="33">
        <v>510000</v>
      </c>
      <c r="B229" s="30" t="s">
        <v>168</v>
      </c>
      <c r="C229" s="31">
        <f>SUM(C230+C233+C240)</f>
        <v>150000</v>
      </c>
      <c r="D229" s="31">
        <f>SUM(D230+D233+D240)</f>
        <v>0</v>
      </c>
      <c r="E229" s="31">
        <f>SUM(E230+E233+E240)</f>
        <v>200000</v>
      </c>
      <c r="F229" s="31">
        <f>SUM(F230+F233+F240)</f>
        <v>280000</v>
      </c>
      <c r="G229" s="32">
        <f t="shared" si="40"/>
        <v>480000</v>
      </c>
      <c r="H229" s="31">
        <f>SUM(H230+H233+H240)</f>
        <v>150000</v>
      </c>
      <c r="I229" s="31">
        <f>SUM(I230+I233+I240)</f>
        <v>280000</v>
      </c>
      <c r="J229" s="32">
        <f>SUM(H229+I229)</f>
        <v>430000</v>
      </c>
      <c r="K229" s="31">
        <f>SUM(K230+K233+K240)</f>
        <v>150000</v>
      </c>
      <c r="L229" s="31">
        <f>SUM(L230+L233+L240)</f>
        <v>280000</v>
      </c>
      <c r="M229" s="32">
        <f t="shared" si="47"/>
        <v>430000</v>
      </c>
    </row>
    <row r="230" spans="1:13" s="1" customFormat="1" ht="16.5" customHeight="1">
      <c r="A230" s="33">
        <v>511000</v>
      </c>
      <c r="B230" s="30" t="s">
        <v>34</v>
      </c>
      <c r="C230" s="31">
        <f aca="true" t="shared" si="49" ref="C230:E231">SUM(C231)</f>
        <v>0</v>
      </c>
      <c r="D230" s="31">
        <f t="shared" si="49"/>
        <v>0</v>
      </c>
      <c r="E230" s="31">
        <f t="shared" si="49"/>
        <v>0</v>
      </c>
      <c r="F230" s="31">
        <f>SUM(F231)</f>
        <v>0</v>
      </c>
      <c r="G230" s="32">
        <f t="shared" si="40"/>
        <v>0</v>
      </c>
      <c r="H230" s="31">
        <f>SUM(H231)</f>
        <v>0</v>
      </c>
      <c r="I230" s="31">
        <f>SUM(I231)</f>
        <v>0</v>
      </c>
      <c r="J230" s="32">
        <f t="shared" si="46"/>
        <v>0</v>
      </c>
      <c r="K230" s="31">
        <f>SUM(K231)</f>
        <v>0</v>
      </c>
      <c r="L230" s="31">
        <f>SUM(L231)</f>
        <v>0</v>
      </c>
      <c r="M230" s="32">
        <f t="shared" si="47"/>
        <v>0</v>
      </c>
    </row>
    <row r="231" spans="1:13" s="1" customFormat="1" ht="16.5" customHeight="1">
      <c r="A231" s="33">
        <v>511400</v>
      </c>
      <c r="B231" s="30" t="s">
        <v>169</v>
      </c>
      <c r="C231" s="31">
        <f t="shared" si="49"/>
        <v>0</v>
      </c>
      <c r="D231" s="31">
        <f t="shared" si="49"/>
        <v>0</v>
      </c>
      <c r="E231" s="31">
        <f t="shared" si="49"/>
        <v>0</v>
      </c>
      <c r="F231" s="31">
        <f>SUM(F232)</f>
        <v>0</v>
      </c>
      <c r="G231" s="32">
        <f t="shared" si="40"/>
        <v>0</v>
      </c>
      <c r="H231" s="31">
        <f>SUM(H232)</f>
        <v>0</v>
      </c>
      <c r="I231" s="31">
        <f>SUM(I232)</f>
        <v>0</v>
      </c>
      <c r="J231" s="32">
        <f t="shared" si="46"/>
        <v>0</v>
      </c>
      <c r="K231" s="31">
        <f>SUM(K232)</f>
        <v>0</v>
      </c>
      <c r="L231" s="31">
        <f>SUM(L232)</f>
        <v>0</v>
      </c>
      <c r="M231" s="32">
        <f t="shared" si="47"/>
        <v>0</v>
      </c>
    </row>
    <row r="232" spans="1:13" s="39" customFormat="1" ht="16.5" customHeight="1">
      <c r="A232" s="35">
        <v>511411</v>
      </c>
      <c r="B232" s="36" t="s">
        <v>170</v>
      </c>
      <c r="C232" s="37"/>
      <c r="D232" s="37"/>
      <c r="E232" s="37"/>
      <c r="F232" s="37"/>
      <c r="G232" s="38">
        <f t="shared" si="40"/>
        <v>0</v>
      </c>
      <c r="H232" s="37"/>
      <c r="I232" s="37"/>
      <c r="J232" s="38">
        <f t="shared" si="46"/>
        <v>0</v>
      </c>
      <c r="K232" s="37"/>
      <c r="L232" s="37"/>
      <c r="M232" s="38">
        <f t="shared" si="47"/>
        <v>0</v>
      </c>
    </row>
    <row r="233" spans="1:13" s="1" customFormat="1" ht="16.5" customHeight="1">
      <c r="A233" s="33">
        <v>512000</v>
      </c>
      <c r="B233" s="30" t="s">
        <v>35</v>
      </c>
      <c r="C233" s="31">
        <f>SUM(C234+C236+C238)</f>
        <v>150000</v>
      </c>
      <c r="D233" s="31">
        <f>SUM(D234+D236+D238)</f>
        <v>0</v>
      </c>
      <c r="E233" s="31">
        <f>SUM(E234+E236)</f>
        <v>200000</v>
      </c>
      <c r="F233" s="31">
        <f>SUM(F234+F236+F238)</f>
        <v>170000</v>
      </c>
      <c r="G233" s="32">
        <f t="shared" si="40"/>
        <v>370000</v>
      </c>
      <c r="H233" s="31">
        <f>SUM(H234+H236)</f>
        <v>150000</v>
      </c>
      <c r="I233" s="31">
        <f>SUM(I234+I236+I238)</f>
        <v>170000</v>
      </c>
      <c r="J233" s="32">
        <f t="shared" si="46"/>
        <v>320000</v>
      </c>
      <c r="K233" s="31">
        <f>SUM(K234+K236)</f>
        <v>150000</v>
      </c>
      <c r="L233" s="31">
        <f>SUM(L234+L236+L238)</f>
        <v>170000</v>
      </c>
      <c r="M233" s="32">
        <f t="shared" si="47"/>
        <v>320000</v>
      </c>
    </row>
    <row r="234" spans="1:13" s="1" customFormat="1" ht="16.5" customHeight="1">
      <c r="A234" s="46">
        <v>512100</v>
      </c>
      <c r="B234" s="28" t="s">
        <v>47</v>
      </c>
      <c r="C234" s="31">
        <f>SUM(C235)</f>
        <v>0</v>
      </c>
      <c r="D234" s="31">
        <f>SUM(D235)</f>
        <v>0</v>
      </c>
      <c r="E234" s="31">
        <f>SUM(E235)</f>
        <v>0</v>
      </c>
      <c r="F234" s="31">
        <f>SUM(F235)</f>
        <v>0</v>
      </c>
      <c r="G234" s="32">
        <f t="shared" si="40"/>
        <v>0</v>
      </c>
      <c r="H234" s="31">
        <f>SUM(H235)</f>
        <v>0</v>
      </c>
      <c r="I234" s="31">
        <f>SUM(I235)</f>
        <v>0</v>
      </c>
      <c r="J234" s="32">
        <f t="shared" si="46"/>
        <v>0</v>
      </c>
      <c r="K234" s="31">
        <f>SUM(K235)</f>
        <v>0</v>
      </c>
      <c r="L234" s="31">
        <f>SUM(L235)</f>
        <v>0</v>
      </c>
      <c r="M234" s="32">
        <f t="shared" si="47"/>
        <v>0</v>
      </c>
    </row>
    <row r="235" spans="1:13" s="39" customFormat="1" ht="16.5" customHeight="1">
      <c r="A235" s="47">
        <v>512111</v>
      </c>
      <c r="B235" s="34" t="s">
        <v>171</v>
      </c>
      <c r="C235" s="37"/>
      <c r="D235" s="37"/>
      <c r="E235" s="37"/>
      <c r="F235" s="37"/>
      <c r="G235" s="38">
        <f t="shared" si="40"/>
        <v>0</v>
      </c>
      <c r="H235" s="37"/>
      <c r="I235" s="37"/>
      <c r="J235" s="38">
        <f t="shared" si="46"/>
        <v>0</v>
      </c>
      <c r="K235" s="37"/>
      <c r="L235" s="37"/>
      <c r="M235" s="38">
        <f t="shared" si="47"/>
        <v>0</v>
      </c>
    </row>
    <row r="236" spans="1:13" s="1" customFormat="1" ht="16.5" customHeight="1">
      <c r="A236" s="46">
        <v>512600</v>
      </c>
      <c r="B236" s="28" t="s">
        <v>238</v>
      </c>
      <c r="C236" s="31">
        <f>SUM(C237)</f>
        <v>140000</v>
      </c>
      <c r="D236" s="31">
        <f>SUM(D237)</f>
        <v>0</v>
      </c>
      <c r="E236" s="31">
        <f>SUM(E237:E239)</f>
        <v>200000</v>
      </c>
      <c r="F236" s="31">
        <f>SUM(F237)</f>
        <v>170000</v>
      </c>
      <c r="G236" s="32">
        <f t="shared" si="40"/>
        <v>370000</v>
      </c>
      <c r="H236" s="31">
        <f>SUM(H237:H239)</f>
        <v>150000</v>
      </c>
      <c r="I236" s="31">
        <f>SUM(I237)</f>
        <v>170000</v>
      </c>
      <c r="J236" s="32">
        <f t="shared" si="46"/>
        <v>320000</v>
      </c>
      <c r="K236" s="31">
        <f>SUM(K237:K239)</f>
        <v>150000</v>
      </c>
      <c r="L236" s="31">
        <f>SUM(L237)</f>
        <v>170000</v>
      </c>
      <c r="M236" s="32">
        <f t="shared" si="47"/>
        <v>320000</v>
      </c>
    </row>
    <row r="237" spans="1:13" s="39" customFormat="1" ht="16.5" customHeight="1">
      <c r="A237" s="47">
        <v>512611</v>
      </c>
      <c r="B237" s="34" t="s">
        <v>237</v>
      </c>
      <c r="C237" s="37">
        <v>140000</v>
      </c>
      <c r="D237" s="37">
        <v>0</v>
      </c>
      <c r="E237" s="37">
        <v>200000</v>
      </c>
      <c r="F237" s="37">
        <v>170000</v>
      </c>
      <c r="G237" s="38">
        <f>SUM(E237+F237)</f>
        <v>370000</v>
      </c>
      <c r="H237" s="37">
        <v>150000</v>
      </c>
      <c r="I237" s="37">
        <v>170000</v>
      </c>
      <c r="J237" s="38">
        <f t="shared" si="46"/>
        <v>320000</v>
      </c>
      <c r="K237" s="37">
        <v>150000</v>
      </c>
      <c r="L237" s="37">
        <v>170000</v>
      </c>
      <c r="M237" s="38">
        <f t="shared" si="47"/>
        <v>320000</v>
      </c>
    </row>
    <row r="238" spans="1:13" s="1" customFormat="1" ht="16.5" customHeight="1">
      <c r="A238" s="46">
        <v>512800</v>
      </c>
      <c r="B238" s="28" t="s">
        <v>238</v>
      </c>
      <c r="C238" s="31">
        <f>SUM(C239:C241)</f>
        <v>10000</v>
      </c>
      <c r="D238" s="31">
        <f>SUM(D239)</f>
        <v>0</v>
      </c>
      <c r="E238" s="31">
        <f>SUM(E239:E241)</f>
        <v>0</v>
      </c>
      <c r="F238" s="31">
        <f>SUM(F239)</f>
        <v>0</v>
      </c>
      <c r="G238" s="32">
        <f>SUM(E238+F238)</f>
        <v>0</v>
      </c>
      <c r="H238" s="31">
        <f>SUM(H239:H241)</f>
        <v>0</v>
      </c>
      <c r="I238" s="31">
        <f>SUM(I239)</f>
        <v>0</v>
      </c>
      <c r="J238" s="32">
        <f>SUM(H238+I238)</f>
        <v>0</v>
      </c>
      <c r="K238" s="31">
        <f>SUM(K239:K241)</f>
        <v>0</v>
      </c>
      <c r="L238" s="31">
        <f>SUM(L239)</f>
        <v>0</v>
      </c>
      <c r="M238" s="32">
        <f>SUM(K238+L238)</f>
        <v>0</v>
      </c>
    </row>
    <row r="239" spans="1:13" s="39" customFormat="1" ht="16.5" customHeight="1">
      <c r="A239" s="47">
        <v>512811</v>
      </c>
      <c r="B239" s="34" t="s">
        <v>238</v>
      </c>
      <c r="C239" s="37">
        <v>10000</v>
      </c>
      <c r="D239" s="37">
        <v>0</v>
      </c>
      <c r="E239" s="37"/>
      <c r="F239" s="37"/>
      <c r="G239" s="38">
        <f t="shared" si="40"/>
        <v>0</v>
      </c>
      <c r="H239" s="37"/>
      <c r="I239" s="37"/>
      <c r="J239" s="38">
        <f t="shared" si="46"/>
        <v>0</v>
      </c>
      <c r="K239" s="37"/>
      <c r="L239" s="37"/>
      <c r="M239" s="38">
        <f t="shared" si="47"/>
        <v>0</v>
      </c>
    </row>
    <row r="240" spans="1:13" s="1" customFormat="1" ht="16.5" customHeight="1">
      <c r="A240" s="33">
        <v>515000</v>
      </c>
      <c r="B240" s="30" t="s">
        <v>55</v>
      </c>
      <c r="C240" s="31">
        <f>SUM(C241)</f>
        <v>0</v>
      </c>
      <c r="D240" s="31">
        <f>SUM(D241)</f>
        <v>0</v>
      </c>
      <c r="E240" s="31">
        <f>SUM(E241)</f>
        <v>0</v>
      </c>
      <c r="F240" s="31">
        <f>SUM(F241)</f>
        <v>110000</v>
      </c>
      <c r="G240" s="32">
        <f t="shared" si="40"/>
        <v>110000</v>
      </c>
      <c r="H240" s="31">
        <f>SUM(H241)</f>
        <v>0</v>
      </c>
      <c r="I240" s="31">
        <f>SUM(I241)</f>
        <v>110000</v>
      </c>
      <c r="J240" s="32">
        <f t="shared" si="46"/>
        <v>110000</v>
      </c>
      <c r="K240" s="31">
        <f>SUM(K241)</f>
        <v>0</v>
      </c>
      <c r="L240" s="31">
        <f>SUM(L241)</f>
        <v>110000</v>
      </c>
      <c r="M240" s="32">
        <f t="shared" si="47"/>
        <v>110000</v>
      </c>
    </row>
    <row r="241" spans="1:13" s="1" customFormat="1" ht="16.5" customHeight="1">
      <c r="A241" s="46">
        <v>515100</v>
      </c>
      <c r="B241" s="28" t="s">
        <v>55</v>
      </c>
      <c r="C241" s="31">
        <f>SUM(C242:C243)</f>
        <v>0</v>
      </c>
      <c r="D241" s="31">
        <f>SUM(D242:D243)</f>
        <v>0</v>
      </c>
      <c r="E241" s="31">
        <f>SUM(E242:E243)</f>
        <v>0</v>
      </c>
      <c r="F241" s="31">
        <f>SUM(F242:F243)</f>
        <v>110000</v>
      </c>
      <c r="G241" s="32">
        <f t="shared" si="40"/>
        <v>110000</v>
      </c>
      <c r="H241" s="31">
        <f>SUM(H242:H243)</f>
        <v>0</v>
      </c>
      <c r="I241" s="31">
        <f>SUM(I242:I243)</f>
        <v>110000</v>
      </c>
      <c r="J241" s="32">
        <f t="shared" si="46"/>
        <v>110000</v>
      </c>
      <c r="K241" s="31">
        <f>SUM(K242:K243)</f>
        <v>0</v>
      </c>
      <c r="L241" s="31">
        <f>SUM(L242:L243)</f>
        <v>110000</v>
      </c>
      <c r="M241" s="32">
        <f t="shared" si="47"/>
        <v>110000</v>
      </c>
    </row>
    <row r="242" spans="1:13" s="39" customFormat="1" ht="16.5" customHeight="1">
      <c r="A242" s="49">
        <v>515111</v>
      </c>
      <c r="B242" s="48" t="s">
        <v>172</v>
      </c>
      <c r="C242" s="50"/>
      <c r="D242" s="50"/>
      <c r="E242" s="50"/>
      <c r="F242" s="50">
        <v>50000</v>
      </c>
      <c r="G242" s="51">
        <f t="shared" si="40"/>
        <v>50000</v>
      </c>
      <c r="H242" s="50"/>
      <c r="I242" s="50">
        <v>50000</v>
      </c>
      <c r="J242" s="51">
        <f t="shared" si="46"/>
        <v>50000</v>
      </c>
      <c r="K242" s="50"/>
      <c r="L242" s="50">
        <v>50000</v>
      </c>
      <c r="M242" s="51">
        <f t="shared" si="47"/>
        <v>50000</v>
      </c>
    </row>
    <row r="243" spans="1:13" s="39" customFormat="1" ht="16.5" customHeight="1">
      <c r="A243" s="49">
        <v>515121</v>
      </c>
      <c r="B243" s="48" t="s">
        <v>245</v>
      </c>
      <c r="C243" s="50"/>
      <c r="D243" s="50"/>
      <c r="E243" s="50"/>
      <c r="F243" s="50">
        <v>60000</v>
      </c>
      <c r="G243" s="50">
        <f t="shared" si="40"/>
        <v>60000</v>
      </c>
      <c r="H243" s="50"/>
      <c r="I243" s="50">
        <v>60000</v>
      </c>
      <c r="J243" s="50">
        <f t="shared" si="46"/>
        <v>60000</v>
      </c>
      <c r="K243" s="50"/>
      <c r="L243" s="50">
        <v>60000</v>
      </c>
      <c r="M243" s="50">
        <f t="shared" si="47"/>
        <v>60000</v>
      </c>
    </row>
    <row r="244" spans="1:13" ht="12.75">
      <c r="A244" s="52">
        <v>520000</v>
      </c>
      <c r="B244" s="53" t="s">
        <v>173</v>
      </c>
      <c r="C244" s="54">
        <f aca="true" t="shared" si="50" ref="C244:M245">SUM(C245)</f>
        <v>0</v>
      </c>
      <c r="D244" s="54">
        <f>SUM(D245)</f>
        <v>0</v>
      </c>
      <c r="E244" s="54">
        <f t="shared" si="50"/>
        <v>0</v>
      </c>
      <c r="F244" s="54">
        <f t="shared" si="50"/>
        <v>0</v>
      </c>
      <c r="G244" s="54">
        <f t="shared" si="50"/>
        <v>0</v>
      </c>
      <c r="H244" s="54">
        <f t="shared" si="50"/>
        <v>0</v>
      </c>
      <c r="I244" s="54">
        <f t="shared" si="50"/>
        <v>0</v>
      </c>
      <c r="J244" s="54">
        <f t="shared" si="50"/>
        <v>0</v>
      </c>
      <c r="K244" s="54">
        <f t="shared" si="50"/>
        <v>0</v>
      </c>
      <c r="L244" s="54">
        <f t="shared" si="50"/>
        <v>0</v>
      </c>
      <c r="M244" s="54">
        <f t="shared" si="50"/>
        <v>0</v>
      </c>
    </row>
    <row r="245" spans="1:13" ht="12.75">
      <c r="A245" s="52">
        <v>523000</v>
      </c>
      <c r="B245" s="53" t="s">
        <v>48</v>
      </c>
      <c r="C245" s="54">
        <f t="shared" si="50"/>
        <v>0</v>
      </c>
      <c r="D245" s="54">
        <f t="shared" si="50"/>
        <v>0</v>
      </c>
      <c r="E245" s="54">
        <f t="shared" si="50"/>
        <v>0</v>
      </c>
      <c r="F245" s="54">
        <f t="shared" si="50"/>
        <v>0</v>
      </c>
      <c r="G245" s="54">
        <f t="shared" si="50"/>
        <v>0</v>
      </c>
      <c r="H245" s="54">
        <f t="shared" si="50"/>
        <v>0</v>
      </c>
      <c r="I245" s="54">
        <f t="shared" si="50"/>
        <v>0</v>
      </c>
      <c r="J245" s="54">
        <f t="shared" si="50"/>
        <v>0</v>
      </c>
      <c r="K245" s="54">
        <f t="shared" si="50"/>
        <v>0</v>
      </c>
      <c r="L245" s="54">
        <f t="shared" si="50"/>
        <v>0</v>
      </c>
      <c r="M245" s="54">
        <f t="shared" si="50"/>
        <v>0</v>
      </c>
    </row>
    <row r="246" spans="1:13" ht="12.75">
      <c r="A246" s="55">
        <v>523110</v>
      </c>
      <c r="B246" s="56" t="s">
        <v>48</v>
      </c>
      <c r="C246" s="57"/>
      <c r="D246" s="57"/>
      <c r="E246" s="57"/>
      <c r="F246" s="57"/>
      <c r="G246" s="57">
        <f>SUM(E246+F246)</f>
        <v>0</v>
      </c>
      <c r="H246" s="57"/>
      <c r="I246" s="57"/>
      <c r="J246" s="57">
        <f>SUM(H246+I246)</f>
        <v>0</v>
      </c>
      <c r="K246" s="57"/>
      <c r="L246" s="57"/>
      <c r="M246" s="57">
        <f>SUM(K246+L246)</f>
        <v>0</v>
      </c>
    </row>
    <row r="247" spans="1:13" ht="12.75">
      <c r="A247" s="58">
        <v>540000</v>
      </c>
      <c r="B247" s="53" t="s">
        <v>174</v>
      </c>
      <c r="C247" s="54">
        <f>C248</f>
        <v>0</v>
      </c>
      <c r="D247" s="54">
        <f>D248</f>
        <v>0</v>
      </c>
      <c r="E247" s="54">
        <f>E248</f>
        <v>0</v>
      </c>
      <c r="F247" s="54">
        <f>F248</f>
        <v>0</v>
      </c>
      <c r="G247" s="59">
        <f>SUM(E247+F247)</f>
        <v>0</v>
      </c>
      <c r="H247" s="54">
        <f>H248</f>
        <v>0</v>
      </c>
      <c r="I247" s="54">
        <f>I248</f>
        <v>0</v>
      </c>
      <c r="J247" s="59">
        <f>SUM(H247+I247)</f>
        <v>0</v>
      </c>
      <c r="K247" s="54">
        <f>K248</f>
        <v>0</v>
      </c>
      <c r="L247" s="54">
        <f>L248</f>
        <v>0</v>
      </c>
      <c r="M247" s="59">
        <f>SUM(K247+L247)</f>
        <v>0</v>
      </c>
    </row>
    <row r="248" spans="1:13" ht="12.75">
      <c r="A248" s="58">
        <v>541000</v>
      </c>
      <c r="B248" s="53" t="s">
        <v>36</v>
      </c>
      <c r="C248" s="54">
        <f aca="true" t="shared" si="51" ref="C248:M248">SUM(C249:C250)</f>
        <v>0</v>
      </c>
      <c r="D248" s="54">
        <f t="shared" si="51"/>
        <v>0</v>
      </c>
      <c r="E248" s="54">
        <f t="shared" si="51"/>
        <v>0</v>
      </c>
      <c r="F248" s="54">
        <f t="shared" si="51"/>
        <v>0</v>
      </c>
      <c r="G248" s="54">
        <f t="shared" si="51"/>
        <v>0</v>
      </c>
      <c r="H248" s="54">
        <f t="shared" si="51"/>
        <v>0</v>
      </c>
      <c r="I248" s="54">
        <f t="shared" si="51"/>
        <v>0</v>
      </c>
      <c r="J248" s="54">
        <f t="shared" si="51"/>
        <v>0</v>
      </c>
      <c r="K248" s="54">
        <f t="shared" si="51"/>
        <v>0</v>
      </c>
      <c r="L248" s="54">
        <f t="shared" si="51"/>
        <v>0</v>
      </c>
      <c r="M248" s="54">
        <f t="shared" si="51"/>
        <v>0</v>
      </c>
    </row>
    <row r="249" spans="1:13" ht="12.75">
      <c r="A249" s="55">
        <v>541110</v>
      </c>
      <c r="B249" s="60" t="s">
        <v>175</v>
      </c>
      <c r="C249" s="57"/>
      <c r="D249" s="57"/>
      <c r="E249" s="57"/>
      <c r="F249" s="57"/>
      <c r="G249" s="57">
        <f>SUM(E249+F249)</f>
        <v>0</v>
      </c>
      <c r="H249" s="57"/>
      <c r="I249" s="57"/>
      <c r="J249" s="57">
        <f>SUM(H249+I249)</f>
        <v>0</v>
      </c>
      <c r="K249" s="57"/>
      <c r="L249" s="57"/>
      <c r="M249" s="57">
        <f>SUM(K249+L249)</f>
        <v>0</v>
      </c>
    </row>
    <row r="250" spans="1:13" ht="12.75">
      <c r="A250" s="55">
        <v>541120</v>
      </c>
      <c r="B250" s="60" t="s">
        <v>176</v>
      </c>
      <c r="C250" s="57"/>
      <c r="D250" s="57"/>
      <c r="E250" s="57"/>
      <c r="F250" s="57"/>
      <c r="G250" s="57">
        <f>SUM(E250+F250)</f>
        <v>0</v>
      </c>
      <c r="H250" s="57"/>
      <c r="I250" s="57"/>
      <c r="J250" s="57">
        <f>SUM(H250+I250)</f>
        <v>0</v>
      </c>
      <c r="K250" s="57"/>
      <c r="L250" s="57"/>
      <c r="M250" s="57">
        <f>SUM(K250+L250)</f>
        <v>0</v>
      </c>
    </row>
    <row r="253" spans="1:7" ht="18" customHeight="1">
      <c r="A253"/>
      <c r="B253" s="126" t="s">
        <v>251</v>
      </c>
      <c r="C253" s="126"/>
      <c r="F253" s="127" t="s">
        <v>195</v>
      </c>
      <c r="G253" s="127"/>
    </row>
    <row r="254" spans="1:7" ht="24.75" customHeight="1">
      <c r="A254"/>
      <c r="B254" s="128" t="s">
        <v>255</v>
      </c>
      <c r="C254" s="128"/>
      <c r="F254" s="84"/>
      <c r="G254" s="84"/>
    </row>
  </sheetData>
  <sheetProtection/>
  <mergeCells count="10">
    <mergeCell ref="A43:J43"/>
    <mergeCell ref="B253:C253"/>
    <mergeCell ref="F253:G253"/>
    <mergeCell ref="B254:C254"/>
    <mergeCell ref="B1:H1"/>
    <mergeCell ref="A8:I8"/>
    <mergeCell ref="A7:I7"/>
    <mergeCell ref="C3:D3"/>
    <mergeCell ref="C4:D4"/>
    <mergeCell ref="C5:D5"/>
  </mergeCells>
  <dataValidations count="2">
    <dataValidation type="whole" operator="greaterThan" allowBlank="1" showErrorMessage="1" sqref="G4">
      <formula1>0</formula1>
    </dataValidation>
    <dataValidation operator="greaterThan" allowBlank="1" showErrorMessage="1" sqref="G5">
      <formula1>0</formula1>
    </dataValidation>
  </dataValidations>
  <printOptions/>
  <pageMargins left="0" right="0" top="0.748031496062992" bottom="0.748031496062992" header="0.31496062992126" footer="0.31496062992126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.28125" style="0" customWidth="1"/>
    <col min="2" max="2" width="31.7109375" style="0" customWidth="1"/>
    <col min="3" max="3" width="34.28125" style="0" customWidth="1"/>
    <col min="4" max="4" width="14.8515625" style="0" customWidth="1"/>
    <col min="5" max="5" width="11.7109375" style="0" customWidth="1"/>
    <col min="6" max="6" width="11.57421875" style="0" customWidth="1"/>
    <col min="7" max="7" width="13.8515625" style="0" customWidth="1"/>
    <col min="8" max="8" width="12.57421875" style="0" customWidth="1"/>
  </cols>
  <sheetData>
    <row r="1" spans="1:8" ht="39.75" customHeight="1">
      <c r="A1" s="71"/>
      <c r="B1" s="129" t="s">
        <v>258</v>
      </c>
      <c r="C1" s="129"/>
      <c r="D1" s="129"/>
      <c r="E1" s="129"/>
      <c r="F1" s="129"/>
      <c r="G1" s="129"/>
      <c r="H1" s="129"/>
    </row>
    <row r="2" spans="1:7" ht="30.75" customHeight="1">
      <c r="A2" s="74"/>
      <c r="B2" s="69" t="s">
        <v>40</v>
      </c>
      <c r="C2" s="119" t="s">
        <v>213</v>
      </c>
      <c r="D2" s="63"/>
      <c r="E2" s="63"/>
      <c r="F2" s="64" t="s">
        <v>46</v>
      </c>
      <c r="G2" s="63"/>
    </row>
    <row r="3" spans="1:8" ht="29.25" customHeight="1">
      <c r="A3" s="74"/>
      <c r="B3" s="70" t="s">
        <v>177</v>
      </c>
      <c r="C3" s="120" t="s">
        <v>214</v>
      </c>
      <c r="D3" s="65"/>
      <c r="E3" s="65"/>
      <c r="F3" s="64" t="s">
        <v>178</v>
      </c>
      <c r="G3" s="66"/>
      <c r="H3">
        <v>920</v>
      </c>
    </row>
    <row r="4" spans="1:8" ht="30" customHeight="1">
      <c r="A4" s="74"/>
      <c r="B4" s="70" t="s">
        <v>45</v>
      </c>
      <c r="C4" s="120" t="s">
        <v>253</v>
      </c>
      <c r="D4" s="72"/>
      <c r="E4" s="72"/>
      <c r="F4" s="64" t="s">
        <v>46</v>
      </c>
      <c r="G4" s="67"/>
      <c r="H4" s="121" t="s">
        <v>256</v>
      </c>
    </row>
    <row r="6" spans="2:8" ht="86.25" customHeight="1">
      <c r="B6" s="133" t="s">
        <v>179</v>
      </c>
      <c r="C6" s="134"/>
      <c r="D6" s="76" t="s">
        <v>212</v>
      </c>
      <c r="E6" s="77" t="s">
        <v>202</v>
      </c>
      <c r="F6" s="77" t="s">
        <v>205</v>
      </c>
      <c r="G6" s="77" t="s">
        <v>208</v>
      </c>
      <c r="H6" s="78" t="s">
        <v>43</v>
      </c>
    </row>
    <row r="7" spans="2:8" ht="12.75">
      <c r="B7" s="135" t="s">
        <v>180</v>
      </c>
      <c r="C7" s="135"/>
      <c r="D7" s="79">
        <v>3766000</v>
      </c>
      <c r="E7" s="79">
        <v>4799000</v>
      </c>
      <c r="F7" s="79">
        <v>5175000</v>
      </c>
      <c r="G7" s="79">
        <v>4920000</v>
      </c>
      <c r="H7" s="80">
        <f>SUM(D7:G7)</f>
        <v>18660000</v>
      </c>
    </row>
    <row r="8" spans="2:8" ht="12.75">
      <c r="B8" s="135" t="s">
        <v>181</v>
      </c>
      <c r="C8" s="135"/>
      <c r="D8" s="79"/>
      <c r="E8" s="79"/>
      <c r="F8" s="79"/>
      <c r="G8" s="79"/>
      <c r="H8" s="80">
        <f aca="true" t="shared" si="0" ref="H8:H21">SUM(D8:G8)</f>
        <v>0</v>
      </c>
    </row>
    <row r="9" spans="2:8" ht="13.5" customHeight="1">
      <c r="B9" s="138" t="s">
        <v>182</v>
      </c>
      <c r="C9" s="139"/>
      <c r="D9" s="79">
        <v>619000</v>
      </c>
      <c r="E9" s="79">
        <v>643000</v>
      </c>
      <c r="F9" s="79">
        <v>619000</v>
      </c>
      <c r="G9" s="79">
        <v>772000</v>
      </c>
      <c r="H9" s="80">
        <f t="shared" si="0"/>
        <v>2653000</v>
      </c>
    </row>
    <row r="10" spans="2:8" ht="14.25" customHeight="1">
      <c r="B10" s="138" t="s">
        <v>183</v>
      </c>
      <c r="C10" s="139"/>
      <c r="D10" s="79"/>
      <c r="E10" s="79"/>
      <c r="F10" s="79"/>
      <c r="G10" s="79"/>
      <c r="H10" s="80">
        <f t="shared" si="0"/>
        <v>0</v>
      </c>
    </row>
    <row r="11" spans="2:8" ht="13.5" customHeight="1">
      <c r="B11" s="138" t="s">
        <v>184</v>
      </c>
      <c r="C11" s="139"/>
      <c r="D11" s="79"/>
      <c r="E11" s="79"/>
      <c r="F11" s="79"/>
      <c r="G11" s="79"/>
      <c r="H11" s="80">
        <f t="shared" si="0"/>
        <v>0</v>
      </c>
    </row>
    <row r="12" spans="2:8" ht="14.25" customHeight="1">
      <c r="B12" s="138" t="s">
        <v>185</v>
      </c>
      <c r="C12" s="139"/>
      <c r="D12" s="79"/>
      <c r="E12" s="79"/>
      <c r="F12" s="79"/>
      <c r="G12" s="79"/>
      <c r="H12" s="80">
        <f t="shared" si="0"/>
        <v>0</v>
      </c>
    </row>
    <row r="13" spans="2:8" ht="14.25">
      <c r="B13" s="81" t="s">
        <v>186</v>
      </c>
      <c r="C13" s="82"/>
      <c r="D13" s="79">
        <v>40000</v>
      </c>
      <c r="E13" s="79">
        <v>210000</v>
      </c>
      <c r="F13" s="79">
        <v>0</v>
      </c>
      <c r="G13" s="79">
        <v>180000</v>
      </c>
      <c r="H13" s="80">
        <f t="shared" si="0"/>
        <v>430000</v>
      </c>
    </row>
    <row r="14" spans="2:8" ht="14.25">
      <c r="B14" s="81" t="s">
        <v>187</v>
      </c>
      <c r="C14" s="82"/>
      <c r="D14" s="79"/>
      <c r="E14" s="79"/>
      <c r="F14" s="79"/>
      <c r="G14" s="79"/>
      <c r="H14" s="80">
        <f t="shared" si="0"/>
        <v>0</v>
      </c>
    </row>
    <row r="15" spans="2:8" ht="14.25" customHeight="1">
      <c r="B15" s="138" t="s">
        <v>188</v>
      </c>
      <c r="C15" s="139"/>
      <c r="D15" s="79"/>
      <c r="E15" s="79"/>
      <c r="F15" s="79"/>
      <c r="G15" s="79"/>
      <c r="H15" s="80">
        <f t="shared" si="0"/>
        <v>0</v>
      </c>
    </row>
    <row r="16" spans="2:8" ht="14.25" customHeight="1">
      <c r="B16" s="138" t="s">
        <v>189</v>
      </c>
      <c r="C16" s="139"/>
      <c r="D16" s="79"/>
      <c r="E16" s="79"/>
      <c r="F16" s="79"/>
      <c r="G16" s="79"/>
      <c r="H16" s="80">
        <f t="shared" si="0"/>
        <v>0</v>
      </c>
    </row>
    <row r="17" spans="2:8" ht="14.25">
      <c r="B17" s="81" t="s">
        <v>190</v>
      </c>
      <c r="C17" s="82"/>
      <c r="D17" s="79"/>
      <c r="E17" s="79"/>
      <c r="F17" s="79"/>
      <c r="G17" s="79"/>
      <c r="H17" s="80">
        <f t="shared" si="0"/>
        <v>0</v>
      </c>
    </row>
    <row r="18" spans="2:8" ht="14.25">
      <c r="B18" s="81" t="s">
        <v>191</v>
      </c>
      <c r="C18" s="82"/>
      <c r="D18" s="79"/>
      <c r="E18" s="79"/>
      <c r="F18" s="79"/>
      <c r="G18" s="79"/>
      <c r="H18" s="80">
        <f t="shared" si="0"/>
        <v>0</v>
      </c>
    </row>
    <row r="19" spans="2:8" ht="12.75">
      <c r="B19" s="135" t="s">
        <v>192</v>
      </c>
      <c r="C19" s="135"/>
      <c r="D19" s="79"/>
      <c r="E19" s="79"/>
      <c r="F19" s="79"/>
      <c r="G19" s="79"/>
      <c r="H19" s="80">
        <f t="shared" si="0"/>
        <v>0</v>
      </c>
    </row>
    <row r="20" spans="2:8" ht="12.75">
      <c r="B20" s="136" t="s">
        <v>193</v>
      </c>
      <c r="C20" s="137"/>
      <c r="D20" s="79"/>
      <c r="E20" s="79"/>
      <c r="F20" s="79"/>
      <c r="G20" s="79"/>
      <c r="H20" s="80">
        <f t="shared" si="0"/>
        <v>0</v>
      </c>
    </row>
    <row r="21" spans="2:8" ht="12.75">
      <c r="B21" s="106" t="s">
        <v>254</v>
      </c>
      <c r="C21" s="107"/>
      <c r="D21" s="79">
        <v>1850000</v>
      </c>
      <c r="E21" s="79">
        <v>1860000</v>
      </c>
      <c r="F21" s="79">
        <v>1850000</v>
      </c>
      <c r="G21" s="79">
        <v>1860000</v>
      </c>
      <c r="H21" s="80">
        <f t="shared" si="0"/>
        <v>7420000</v>
      </c>
    </row>
    <row r="22" spans="2:8" ht="12.75">
      <c r="B22" s="140" t="s">
        <v>44</v>
      </c>
      <c r="C22" s="141"/>
      <c r="D22" s="83">
        <f>SUM(D7:D21)</f>
        <v>6275000</v>
      </c>
      <c r="E22" s="83">
        <f>SUM(E7:E21)</f>
        <v>7512000</v>
      </c>
      <c r="F22" s="83">
        <f>SUM(F7:F21)</f>
        <v>7644000</v>
      </c>
      <c r="G22" s="83">
        <f>SUM(G7:G21)</f>
        <v>7732000</v>
      </c>
      <c r="H22" s="80">
        <f>SUM(H7:H21)</f>
        <v>29163000</v>
      </c>
    </row>
    <row r="23" spans="2:8" ht="12.75">
      <c r="B23" s="102"/>
      <c r="C23" s="102"/>
      <c r="D23" s="103"/>
      <c r="E23" s="103"/>
      <c r="F23" s="103"/>
      <c r="G23" s="103"/>
      <c r="H23" s="122"/>
    </row>
    <row r="24" ht="12.75">
      <c r="B24" s="75" t="s">
        <v>194</v>
      </c>
    </row>
    <row r="25" spans="2:8" ht="45" customHeight="1">
      <c r="B25" s="142" t="s">
        <v>204</v>
      </c>
      <c r="C25" s="142"/>
      <c r="D25" s="142"/>
      <c r="E25" s="142"/>
      <c r="F25" s="142"/>
      <c r="G25" s="142"/>
      <c r="H25" s="142"/>
    </row>
    <row r="27" spans="2:7" ht="18" customHeight="1">
      <c r="B27" s="126" t="s">
        <v>251</v>
      </c>
      <c r="C27" s="126"/>
      <c r="F27" s="127" t="s">
        <v>195</v>
      </c>
      <c r="G27" s="127"/>
    </row>
    <row r="28" spans="2:7" ht="24.75" customHeight="1">
      <c r="B28" s="128" t="s">
        <v>255</v>
      </c>
      <c r="C28" s="128"/>
      <c r="F28" s="84"/>
      <c r="G28" s="84"/>
    </row>
  </sheetData>
  <sheetProtection/>
  <mergeCells count="17">
    <mergeCell ref="B22:C22"/>
    <mergeCell ref="B25:H25"/>
    <mergeCell ref="B27:C27"/>
    <mergeCell ref="F27:G27"/>
    <mergeCell ref="B28:C28"/>
    <mergeCell ref="B10:C10"/>
    <mergeCell ref="B12:C12"/>
    <mergeCell ref="B15:C15"/>
    <mergeCell ref="B16:C16"/>
    <mergeCell ref="B1:H1"/>
    <mergeCell ref="B6:C6"/>
    <mergeCell ref="B7:C7"/>
    <mergeCell ref="B8:C8"/>
    <mergeCell ref="B19:C19"/>
    <mergeCell ref="B20:C20"/>
    <mergeCell ref="B9:C9"/>
    <mergeCell ref="B11:C11"/>
  </mergeCells>
  <dataValidations count="2">
    <dataValidation operator="greaterThan" allowBlank="1" showErrorMessage="1" sqref="G4">
      <formula1>0</formula1>
    </dataValidation>
    <dataValidation type="whole" operator="greaterThan" allowBlank="1" showErrorMessage="1" sqref="G3">
      <formula1>0</formula1>
    </dataValidation>
  </dataValidations>
  <printOptions/>
  <pageMargins left="0" right="0" top="0.27" bottom="0.18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 LER Office1</dc:creator>
  <cp:keywords/>
  <dc:description/>
  <cp:lastModifiedBy>leda</cp:lastModifiedBy>
  <cp:lastPrinted>2019-01-16T08:09:15Z</cp:lastPrinted>
  <dcterms:created xsi:type="dcterms:W3CDTF">2002-05-10T07:44:53Z</dcterms:created>
  <dcterms:modified xsi:type="dcterms:W3CDTF">2019-01-16T08:21:39Z</dcterms:modified>
  <cp:category/>
  <cp:version/>
  <cp:contentType/>
  <cp:contentStatus/>
</cp:coreProperties>
</file>